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Modules" sheetId="2" state="visible" r:id="rId4"/>
    <sheet name="By Zone" sheetId="3" state="visible" r:id="rId5"/>
    <sheet name="By Role" sheetId="4" state="visible" r:id="rId6"/>
    <sheet name="Scenarios" sheetId="5" state="visible" r:id="rId7"/>
    <sheet name="AI Stack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<sst xmlns="http://schemas.openxmlformats.org/spreadsheetml/2006/main" count="1962" uniqueCount="973">
  <si>
    <r>
      <rPr>
        <b val="true"/>
        <sz val="18"/>
        <color rgb="FF0D1F1E"/>
        <rFont val="Arial"/>
        <family val="0"/>
        <charset val="1"/>
      </rPr>
      <t xml:space="preserve">SNQ </t>
    </r>
    <r>
      <rPr>
        <b val="true"/>
        <sz val="18"/>
        <color rgb="FF0D1F1E"/>
        <rFont val="DejaVu Sans"/>
        <family val="2"/>
      </rPr>
      <t xml:space="preserve">國家醫療品質數據平台 — 完整建置計畫書</t>
    </r>
  </si>
  <si>
    <r>
      <rPr>
        <i val="true"/>
        <sz val="11"/>
        <color rgb="FF027368"/>
        <rFont val="Arial"/>
        <family val="0"/>
        <charset val="1"/>
      </rPr>
      <t xml:space="preserve">Build Plan Model · 1 </t>
    </r>
    <r>
      <rPr>
        <i val="true"/>
        <sz val="11"/>
        <color rgb="FF027368"/>
        <rFont val="DejaVu Sans"/>
        <family val="2"/>
      </rPr>
      <t xml:space="preserve">設計 </t>
    </r>
    <r>
      <rPr>
        <i val="true"/>
        <sz val="11"/>
        <color rgb="FF027368"/>
        <rFont val="Arial"/>
        <family val="0"/>
        <charset val="1"/>
      </rPr>
      <t xml:space="preserve">+ 1 </t>
    </r>
    <r>
      <rPr>
        <i val="true"/>
        <sz val="11"/>
        <color rgb="FF027368"/>
        <rFont val="DejaVu Sans"/>
        <family val="2"/>
      </rPr>
      <t xml:space="preserve">前端 </t>
    </r>
    <r>
      <rPr>
        <i val="true"/>
        <sz val="11"/>
        <color rgb="FF027368"/>
        <rFont val="Arial"/>
        <family val="0"/>
        <charset val="1"/>
      </rPr>
      <t xml:space="preserve">+ 1 </t>
    </r>
    <r>
      <rPr>
        <i val="true"/>
        <sz val="11"/>
        <color rgb="FF027368"/>
        <rFont val="DejaVu Sans"/>
        <family val="2"/>
      </rPr>
      <t xml:space="preserve">後端 </t>
    </r>
    <r>
      <rPr>
        <i val="true"/>
        <sz val="11"/>
        <color rgb="FF027368"/>
        <rFont val="Arial"/>
        <family val="0"/>
        <charset val="1"/>
      </rPr>
      <t xml:space="preserve">+ AI · 2026.05</t>
    </r>
  </si>
  <si>
    <t xml:space="preserve">如何閱讀這份模型</t>
  </si>
  <si>
    <t xml:space="preserve">顏色規範</t>
  </si>
  <si>
    <r>
      <rPr>
        <b val="true"/>
        <sz val="10"/>
        <color rgb="FF0000FF"/>
        <rFont val="DejaVu Sans"/>
        <family val="2"/>
      </rPr>
      <t xml:space="preserve">藍字 </t>
    </r>
    <r>
      <rPr>
        <b val="true"/>
        <sz val="10"/>
        <color rgb="FF0000FF"/>
        <rFont val="Arial"/>
        <family val="0"/>
        <charset val="1"/>
      </rPr>
      <t xml:space="preserve">= </t>
    </r>
    <r>
      <rPr>
        <b val="true"/>
        <sz val="10"/>
        <color rgb="FF0000FF"/>
        <rFont val="DejaVu Sans"/>
        <family val="2"/>
      </rPr>
      <t xml:space="preserve">可改的假設</t>
    </r>
  </si>
  <si>
    <r>
      <rPr>
        <sz val="10"/>
        <color rgb="FF000000"/>
        <rFont val="DejaVu Sans"/>
        <family val="2"/>
      </rPr>
      <t xml:space="preserve">黑字 </t>
    </r>
    <r>
      <rPr>
        <sz val="10"/>
        <color rgb="FF000000"/>
        <rFont val="Arial"/>
        <family val="0"/>
        <charset val="1"/>
      </rPr>
      <t xml:space="preserve">= </t>
    </r>
    <r>
      <rPr>
        <sz val="10"/>
        <color rgb="FF000000"/>
        <rFont val="DejaVu Sans"/>
        <family val="2"/>
      </rPr>
      <t xml:space="preserve">公式計算</t>
    </r>
  </si>
  <si>
    <r>
      <rPr>
        <sz val="10"/>
        <color rgb="FF008000"/>
        <rFont val="DejaVu Sans"/>
        <family val="2"/>
      </rPr>
      <t xml:space="preserve">綠字 </t>
    </r>
    <r>
      <rPr>
        <sz val="10"/>
        <color rgb="FF008000"/>
        <rFont val="Arial"/>
        <family val="0"/>
        <charset val="1"/>
      </rPr>
      <t xml:space="preserve">= </t>
    </r>
    <r>
      <rPr>
        <sz val="10"/>
        <color rgb="FF008000"/>
        <rFont val="DejaVu Sans"/>
        <family val="2"/>
      </rPr>
      <t xml:space="preserve">跨頁參照</t>
    </r>
  </si>
  <si>
    <t xml:space="preserve">工時單位</t>
  </si>
  <si>
    <r>
      <rPr>
        <b val="true"/>
        <sz val="10"/>
        <color rgb="FF0D1F1E"/>
        <rFont val="Arial"/>
        <family val="0"/>
        <charset val="1"/>
      </rPr>
      <t xml:space="preserve">person-week (</t>
    </r>
    <r>
      <rPr>
        <b val="true"/>
        <sz val="10"/>
        <color rgb="FF0D1F1E"/>
        <rFont val="DejaVu Sans"/>
        <family val="2"/>
      </rPr>
      <t xml:space="preserve">人週</t>
    </r>
    <r>
      <rPr>
        <b val="true"/>
        <sz val="10"/>
        <color rgb="FF0D1F1E"/>
        <rFont val="Arial"/>
        <family val="0"/>
        <charset val="1"/>
      </rPr>
      <t xml:space="preserve">)</t>
    </r>
  </si>
  <si>
    <r>
      <rPr>
        <sz val="10"/>
        <color rgb="FF6E7B7A"/>
        <rFont val="Arial"/>
        <family val="0"/>
        <charset val="1"/>
      </rPr>
      <t xml:space="preserve">1 person-week = 1 </t>
    </r>
    <r>
      <rPr>
        <sz val="10"/>
        <color rgb="FF6E7B7A"/>
        <rFont val="DejaVu Sans"/>
        <family val="2"/>
      </rPr>
      <t xml:space="preserve">個全職同事工作 </t>
    </r>
    <r>
      <rPr>
        <sz val="10"/>
        <color rgb="FF6E7B7A"/>
        <rFont val="Arial"/>
        <family val="0"/>
        <charset val="1"/>
      </rPr>
      <t xml:space="preserve">1 </t>
    </r>
    <r>
      <rPr>
        <sz val="10"/>
        <color rgb="FF6E7B7A"/>
        <rFont val="DejaVu Sans"/>
        <family val="2"/>
      </rPr>
      <t xml:space="preserve">週的時間</t>
    </r>
  </si>
  <si>
    <r>
      <rPr>
        <sz val="10"/>
        <color rgb="FF6E7B7A"/>
        <rFont val="Arial"/>
        <family val="0"/>
        <charset val="1"/>
      </rPr>
      <t xml:space="preserve">Base / Opt / Cons </t>
    </r>
    <r>
      <rPr>
        <sz val="10"/>
        <color rgb="FF6E7B7A"/>
        <rFont val="DejaVu Sans"/>
        <family val="2"/>
      </rPr>
      <t xml:space="preserve">三欄</t>
    </r>
  </si>
  <si>
    <r>
      <rPr>
        <b val="true"/>
        <sz val="10"/>
        <color rgb="FF0D1F1E"/>
        <rFont val="Arial"/>
        <family val="0"/>
        <charset val="1"/>
      </rPr>
      <t xml:space="preserve">raw / </t>
    </r>
    <r>
      <rPr>
        <b val="true"/>
        <sz val="10"/>
        <color rgb="FF0D1F1E"/>
        <rFont val="DejaVu Sans"/>
        <family val="2"/>
      </rPr>
      <t xml:space="preserve">樂觀 </t>
    </r>
    <r>
      <rPr>
        <b val="true"/>
        <sz val="10"/>
        <color rgb="FF0D1F1E"/>
        <rFont val="Arial"/>
        <family val="0"/>
        <charset val="1"/>
      </rPr>
      <t xml:space="preserve">/ </t>
    </r>
    <r>
      <rPr>
        <b val="true"/>
        <sz val="10"/>
        <color rgb="FF0D1F1E"/>
        <rFont val="DejaVu Sans"/>
        <family val="2"/>
      </rPr>
      <t xml:space="preserve">保守</t>
    </r>
  </si>
  <si>
    <r>
      <rPr>
        <sz val="10"/>
        <color rgb="FF6E7B7A"/>
        <rFont val="Arial"/>
        <family val="0"/>
        <charset val="1"/>
      </rPr>
      <t xml:space="preserve">Base = </t>
    </r>
    <r>
      <rPr>
        <sz val="10"/>
        <color rgb="FF6E7B7A"/>
        <rFont val="DejaVu Sans"/>
        <family val="2"/>
      </rPr>
      <t xml:space="preserve">純人力（無 </t>
    </r>
    <r>
      <rPr>
        <sz val="10"/>
        <color rgb="FF6E7B7A"/>
        <rFont val="Arial"/>
        <family val="0"/>
        <charset val="1"/>
      </rPr>
      <t xml:space="preserve">AI</t>
    </r>
    <r>
      <rPr>
        <sz val="10"/>
        <color rgb="FF6E7B7A"/>
        <rFont val="DejaVu Sans"/>
        <family val="2"/>
      </rPr>
      <t xml:space="preserve">）。</t>
    </r>
    <r>
      <rPr>
        <sz val="10"/>
        <color rgb="FF6E7B7A"/>
        <rFont val="Arial"/>
        <family val="0"/>
        <charset val="1"/>
      </rPr>
      <t xml:space="preserve">Opt = </t>
    </r>
    <r>
      <rPr>
        <sz val="10"/>
        <color rgb="FF6E7B7A"/>
        <rFont val="DejaVu Sans"/>
        <family val="2"/>
      </rPr>
      <t xml:space="preserve">全力用 </t>
    </r>
    <r>
      <rPr>
        <sz val="10"/>
        <color rgb="FF6E7B7A"/>
        <rFont val="Arial"/>
        <family val="0"/>
        <charset val="1"/>
      </rPr>
      <t xml:space="preserve">AI </t>
    </r>
    <r>
      <rPr>
        <sz val="10"/>
        <color rgb="FF6E7B7A"/>
        <rFont val="DejaVu Sans"/>
        <family val="2"/>
      </rPr>
      <t xml:space="preserve">工具。</t>
    </r>
    <r>
      <rPr>
        <sz val="10"/>
        <color rgb="FF6E7B7A"/>
        <rFont val="Arial"/>
        <family val="0"/>
        <charset val="1"/>
      </rPr>
      <t xml:space="preserve">Cons = </t>
    </r>
    <r>
      <rPr>
        <sz val="10"/>
        <color rgb="FF6E7B7A"/>
        <rFont val="DejaVu Sans"/>
        <family val="2"/>
      </rPr>
      <t xml:space="preserve">限制性使用 </t>
    </r>
    <r>
      <rPr>
        <sz val="10"/>
        <color rgb="FF6E7B7A"/>
        <rFont val="Arial"/>
        <family val="0"/>
        <charset val="1"/>
      </rPr>
      <t xml:space="preserve">AI / </t>
    </r>
    <r>
      <rPr>
        <sz val="10"/>
        <color rgb="FF6E7B7A"/>
        <rFont val="DejaVu Sans"/>
        <family val="2"/>
      </rPr>
      <t xml:space="preserve">整合損耗。</t>
    </r>
  </si>
  <si>
    <r>
      <rPr>
        <b val="true"/>
        <sz val="14"/>
        <color rgb="FF024C48"/>
        <rFont val="Arial"/>
        <family val="0"/>
        <charset val="1"/>
      </rPr>
      <t xml:space="preserve">AI </t>
    </r>
    <r>
      <rPr>
        <b val="true"/>
        <sz val="14"/>
        <color rgb="FF024C48"/>
        <rFont val="DejaVu Sans"/>
        <family val="2"/>
      </rPr>
      <t xml:space="preserve">加速倍率（藍字可改）</t>
    </r>
  </si>
  <si>
    <t xml:space="preserve">角色</t>
  </si>
  <si>
    <t xml:space="preserve">樂觀剩餘比例</t>
  </si>
  <si>
    <t xml:space="preserve">保守剩餘比例</t>
  </si>
  <si>
    <r>
      <rPr>
        <b val="true"/>
        <sz val="10"/>
        <color rgb="FFFFFFFF"/>
        <rFont val="Arial"/>
        <family val="0"/>
        <charset val="1"/>
      </rPr>
      <t xml:space="preserve">AI </t>
    </r>
    <r>
      <rPr>
        <b val="true"/>
        <sz val="10"/>
        <color rgb="FFFFFFFF"/>
        <rFont val="DejaVu Sans"/>
        <family val="2"/>
      </rPr>
      <t xml:space="preserve">加速說明</t>
    </r>
  </si>
  <si>
    <t xml:space="preserve">Designer (D)</t>
  </si>
  <si>
    <r>
      <rPr>
        <sz val="10"/>
        <color rgb="FF6E7B7A"/>
        <rFont val="Arial"/>
        <family val="0"/>
        <charset val="1"/>
      </rPr>
      <t xml:space="preserve">Figma Make / v0 / Stitch </t>
    </r>
    <r>
      <rPr>
        <sz val="10"/>
        <color rgb="FF6E7B7A"/>
        <rFont val="DejaVu Sans"/>
        <family val="2"/>
      </rPr>
      <t xml:space="preserve">自動生成 </t>
    </r>
    <r>
      <rPr>
        <sz val="10"/>
        <color rgb="FF6E7B7A"/>
        <rFont val="Arial"/>
        <family val="0"/>
        <charset val="1"/>
      </rPr>
      <t xml:space="preserve">UI, </t>
    </r>
    <r>
      <rPr>
        <sz val="10"/>
        <color rgb="FF6E7B7A"/>
        <rFont val="DejaVu Sans"/>
        <family val="2"/>
      </rPr>
      <t xml:space="preserve">設計系統倍速組件</t>
    </r>
  </si>
  <si>
    <t xml:space="preserve">Frontend (F)</t>
  </si>
  <si>
    <r>
      <rPr>
        <sz val="10"/>
        <color rgb="FF6E7B7A"/>
        <rFont val="Arial"/>
        <family val="0"/>
        <charset val="1"/>
      </rPr>
      <t xml:space="preserve">Cursor / Lovable / Claude Code </t>
    </r>
    <r>
      <rPr>
        <sz val="10"/>
        <color rgb="FF6E7B7A"/>
        <rFont val="DejaVu Sans"/>
        <family val="2"/>
      </rPr>
      <t xml:space="preserve">寫 </t>
    </r>
    <r>
      <rPr>
        <sz val="10"/>
        <color rgb="FF6E7B7A"/>
        <rFont val="Arial"/>
        <family val="0"/>
        <charset val="1"/>
      </rPr>
      <t xml:space="preserve">React / </t>
    </r>
    <r>
      <rPr>
        <sz val="10"/>
        <color rgb="FF6E7B7A"/>
        <rFont val="DejaVu Sans"/>
        <family val="2"/>
      </rPr>
      <t xml:space="preserve">切版 </t>
    </r>
    <r>
      <rPr>
        <sz val="10"/>
        <color rgb="FF6E7B7A"/>
        <rFont val="Arial"/>
        <family val="0"/>
        <charset val="1"/>
      </rPr>
      <t xml:space="preserve">/ </t>
    </r>
    <r>
      <rPr>
        <sz val="10"/>
        <color rgb="FF6E7B7A"/>
        <rFont val="DejaVu Sans"/>
        <family val="2"/>
      </rPr>
      <t xml:space="preserve">表單</t>
    </r>
  </si>
  <si>
    <t xml:space="preserve">Backend (B)</t>
  </si>
  <si>
    <r>
      <rPr>
        <sz val="10"/>
        <color rgb="FF6E7B7A"/>
        <rFont val="Arial"/>
        <family val="0"/>
        <charset val="1"/>
      </rPr>
      <t xml:space="preserve">Cursor + CRUD </t>
    </r>
    <r>
      <rPr>
        <sz val="10"/>
        <color rgb="FF6E7B7A"/>
        <rFont val="DejaVu Sans"/>
        <family val="2"/>
      </rPr>
      <t xml:space="preserve">生成器 </t>
    </r>
    <r>
      <rPr>
        <sz val="10"/>
        <color rgb="FF6E7B7A"/>
        <rFont val="Arial"/>
        <family val="0"/>
        <charset val="1"/>
      </rPr>
      <t xml:space="preserve">+ schema </t>
    </r>
    <r>
      <rPr>
        <sz val="10"/>
        <color rgb="FF6E7B7A"/>
        <rFont val="DejaVu Sans"/>
        <family val="2"/>
      </rPr>
      <t xml:space="preserve">樣板</t>
    </r>
  </si>
  <si>
    <t xml:space="preserve">Content / Curation (C)</t>
  </si>
  <si>
    <r>
      <rPr>
        <sz val="10"/>
        <color rgb="FF6E7B7A"/>
        <rFont val="Arial"/>
        <family val="0"/>
        <charset val="1"/>
      </rPr>
      <t xml:space="preserve">Claude </t>
    </r>
    <r>
      <rPr>
        <sz val="10"/>
        <color rgb="FF6E7B7A"/>
        <rFont val="DejaVu Sans"/>
        <family val="2"/>
      </rPr>
      <t xml:space="preserve">草擬</t>
    </r>
    <r>
      <rPr>
        <sz val="10"/>
        <color rgb="FF6E7B7A"/>
        <rFont val="Arial"/>
        <family val="0"/>
        <charset val="1"/>
      </rPr>
      <t xml:space="preserve">, </t>
    </r>
    <r>
      <rPr>
        <sz val="10"/>
        <color rgb="FF6E7B7A"/>
        <rFont val="DejaVu Sans"/>
        <family val="2"/>
      </rPr>
      <t xml:space="preserve">人類醫療專家審稿</t>
    </r>
  </si>
  <si>
    <t xml:space="preserve">Legal / External (L)</t>
  </si>
  <si>
    <r>
      <rPr>
        <sz val="10"/>
        <color rgb="FF6E7B7A"/>
        <rFont val="Arial"/>
        <family val="0"/>
        <charset val="1"/>
      </rPr>
      <t xml:space="preserve">AI </t>
    </r>
    <r>
      <rPr>
        <sz val="10"/>
        <color rgb="FF6E7B7A"/>
        <rFont val="DejaVu Sans"/>
        <family val="2"/>
      </rPr>
      <t xml:space="preserve">草擬模板</t>
    </r>
    <r>
      <rPr>
        <sz val="10"/>
        <color rgb="FF6E7B7A"/>
        <rFont val="Arial"/>
        <family val="0"/>
        <charset val="1"/>
      </rPr>
      <t xml:space="preserve">, </t>
    </r>
    <r>
      <rPr>
        <sz val="10"/>
        <color rgb="FF6E7B7A"/>
        <rFont val="DejaVu Sans"/>
        <family val="2"/>
      </rPr>
      <t xml:space="preserve">法務必須親自審</t>
    </r>
  </si>
  <si>
    <t xml:space="preserve">團隊容量假設</t>
  </si>
  <si>
    <t xml:space="preserve">項目</t>
  </si>
  <si>
    <t xml:space="preserve">值</t>
  </si>
  <si>
    <t xml:space="preserve">註</t>
  </si>
  <si>
    <r>
      <rPr>
        <sz val="10"/>
        <rFont val="DejaVu Sans"/>
        <family val="2"/>
      </rPr>
      <t xml:space="preserve">每年工作週數 </t>
    </r>
    <r>
      <rPr>
        <sz val="10"/>
        <rFont val="Arial"/>
        <family val="0"/>
        <charset val="1"/>
      </rPr>
      <t xml:space="preserve">(</t>
    </r>
    <r>
      <rPr>
        <sz val="10"/>
        <rFont val="DejaVu Sans"/>
        <family val="2"/>
      </rPr>
      <t xml:space="preserve">扣假</t>
    </r>
    <r>
      <rPr>
        <sz val="10"/>
        <rFont val="Arial"/>
        <family val="0"/>
        <charset val="1"/>
      </rPr>
      <t xml:space="preserve">)</t>
    </r>
  </si>
  <si>
    <r>
      <rPr>
        <sz val="10"/>
        <color rgb="FF6E7B7A"/>
        <rFont val="DejaVu Sans"/>
        <family val="2"/>
      </rPr>
      <t xml:space="preserve">扣特休 </t>
    </r>
    <r>
      <rPr>
        <sz val="10"/>
        <color rgb="FF6E7B7A"/>
        <rFont val="Arial"/>
        <family val="0"/>
        <charset val="1"/>
      </rPr>
      <t xml:space="preserve">/ </t>
    </r>
    <r>
      <rPr>
        <sz val="10"/>
        <color rgb="FF6E7B7A"/>
        <rFont val="DejaVu Sans"/>
        <family val="2"/>
      </rPr>
      <t xml:space="preserve">國定假日 </t>
    </r>
    <r>
      <rPr>
        <sz val="10"/>
        <color rgb="FF6E7B7A"/>
        <rFont val="Arial"/>
        <family val="0"/>
        <charset val="1"/>
      </rPr>
      <t xml:space="preserve">/ </t>
    </r>
    <r>
      <rPr>
        <sz val="10"/>
        <color rgb="FF6E7B7A"/>
        <rFont val="DejaVu Sans"/>
        <family val="2"/>
      </rPr>
      <t xml:space="preserve">病假 </t>
    </r>
    <r>
      <rPr>
        <sz val="10"/>
        <color rgb="FF6E7B7A"/>
        <rFont val="Arial"/>
        <family val="0"/>
        <charset val="1"/>
      </rPr>
      <t xml:space="preserve">/ </t>
    </r>
    <r>
      <rPr>
        <sz val="10"/>
        <color rgb="FF6E7B7A"/>
        <rFont val="DejaVu Sans"/>
        <family val="2"/>
      </rPr>
      <t xml:space="preserve">訓練 </t>
    </r>
    <r>
      <rPr>
        <sz val="10"/>
        <color rgb="FF6E7B7A"/>
        <rFont val="Arial"/>
        <family val="0"/>
        <charset val="1"/>
      </rPr>
      <t xml:space="preserve">buffer</t>
    </r>
  </si>
  <si>
    <r>
      <rPr>
        <sz val="10"/>
        <rFont val="Arial"/>
        <family val="0"/>
        <charset val="1"/>
      </rPr>
      <t xml:space="preserve">Designer </t>
    </r>
    <r>
      <rPr>
        <sz val="10"/>
        <rFont val="DejaVu Sans"/>
        <family val="2"/>
      </rPr>
      <t xml:space="preserve">人數</t>
    </r>
  </si>
  <si>
    <r>
      <rPr>
        <sz val="10"/>
        <rFont val="Arial"/>
        <family val="0"/>
        <charset val="1"/>
      </rPr>
      <t xml:space="preserve">Frontend </t>
    </r>
    <r>
      <rPr>
        <sz val="10"/>
        <rFont val="DejaVu Sans"/>
        <family val="2"/>
      </rPr>
      <t xml:space="preserve">人數</t>
    </r>
  </si>
  <si>
    <r>
      <rPr>
        <sz val="10"/>
        <rFont val="Arial"/>
        <family val="0"/>
        <charset val="1"/>
      </rPr>
      <t xml:space="preserve">Backend </t>
    </r>
    <r>
      <rPr>
        <sz val="10"/>
        <rFont val="DejaVu Sans"/>
        <family val="2"/>
      </rPr>
      <t xml:space="preserve">人數</t>
    </r>
  </si>
  <si>
    <r>
      <rPr>
        <sz val="10"/>
        <rFont val="Arial"/>
        <family val="0"/>
        <charset val="1"/>
      </rPr>
      <t xml:space="preserve">Content / Curation </t>
    </r>
    <r>
      <rPr>
        <sz val="10"/>
        <rFont val="DejaVu Sans"/>
        <family val="2"/>
      </rPr>
      <t xml:space="preserve">人數</t>
    </r>
  </si>
  <si>
    <r>
      <rPr>
        <sz val="10"/>
        <color rgb="FF6E7B7A"/>
        <rFont val="DejaVu Sans"/>
        <family val="2"/>
      </rPr>
      <t xml:space="preserve">需要另聘 </t>
    </r>
    <r>
      <rPr>
        <sz val="10"/>
        <color rgb="FF6E7B7A"/>
        <rFont val="Arial"/>
        <family val="0"/>
        <charset val="1"/>
      </rPr>
      <t xml:space="preserve">ops </t>
    </r>
    <r>
      <rPr>
        <sz val="10"/>
        <color rgb="FF6E7B7A"/>
        <rFont val="DejaVu Sans"/>
        <family val="2"/>
      </rPr>
      <t xml:space="preserve">團隊 — 後面會算出需要幾人</t>
    </r>
  </si>
  <si>
    <r>
      <rPr>
        <sz val="10"/>
        <rFont val="Arial"/>
        <family val="0"/>
        <charset val="1"/>
      </rPr>
      <t xml:space="preserve">Legal </t>
    </r>
    <r>
      <rPr>
        <sz val="10"/>
        <rFont val="DejaVu Sans"/>
        <family val="2"/>
      </rPr>
      <t xml:space="preserve">人數</t>
    </r>
  </si>
  <si>
    <r>
      <rPr>
        <sz val="10"/>
        <color rgb="FF6E7B7A"/>
        <rFont val="DejaVu Sans"/>
        <family val="2"/>
      </rPr>
      <t xml:space="preserve">外包模式 </t>
    </r>
    <r>
      <rPr>
        <sz val="10"/>
        <color rgb="FF6E7B7A"/>
        <rFont val="Arial"/>
        <family val="0"/>
        <charset val="1"/>
      </rPr>
      <t xml:space="preserve">- </t>
    </r>
    <r>
      <rPr>
        <sz val="10"/>
        <color rgb="FF6E7B7A"/>
        <rFont val="DejaVu Sans"/>
        <family val="2"/>
      </rPr>
      <t xml:space="preserve">工時 </t>
    </r>
    <r>
      <rPr>
        <sz val="10"/>
        <color rgb="FF6E7B7A"/>
        <rFont val="Arial"/>
        <family val="0"/>
        <charset val="1"/>
      </rPr>
      <t xml:space="preserve">= </t>
    </r>
    <r>
      <rPr>
        <sz val="10"/>
        <color rgb="FF6E7B7A"/>
        <rFont val="DejaVu Sans"/>
        <family val="2"/>
      </rPr>
      <t xml:space="preserve">顧問費</t>
    </r>
  </si>
  <si>
    <r>
      <rPr>
        <b val="true"/>
        <sz val="14"/>
        <color rgb="FF024C48"/>
        <rFont val="DejaVu Sans"/>
        <family val="2"/>
      </rPr>
      <t xml:space="preserve">六個 </t>
    </r>
    <r>
      <rPr>
        <b val="true"/>
        <sz val="14"/>
        <color rgb="FF024C48"/>
        <rFont val="Arial"/>
        <family val="0"/>
        <charset val="1"/>
      </rPr>
      <t xml:space="preserve">sheet </t>
    </r>
    <r>
      <rPr>
        <b val="true"/>
        <sz val="14"/>
        <color rgb="FF024C48"/>
        <rFont val="DejaVu Sans"/>
        <family val="2"/>
      </rPr>
      <t xml:space="preserve">的內容</t>
    </r>
  </si>
  <si>
    <t xml:space="preserve">Sheet</t>
  </si>
  <si>
    <t xml:space="preserve">內容</t>
  </si>
  <si>
    <t xml:space="preserve">01 README</t>
  </si>
  <si>
    <r>
      <rPr>
        <sz val="10"/>
        <rFont val="DejaVu Sans"/>
        <family val="2"/>
      </rPr>
      <t xml:space="preserve">說明、</t>
    </r>
    <r>
      <rPr>
        <sz val="10"/>
        <rFont val="Arial"/>
        <family val="0"/>
        <charset val="1"/>
      </rPr>
      <t xml:space="preserve">AI </t>
    </r>
    <r>
      <rPr>
        <sz val="10"/>
        <rFont val="DejaVu Sans"/>
        <family val="2"/>
      </rPr>
      <t xml:space="preserve">倍率假設、容量假設（本頁）</t>
    </r>
  </si>
  <si>
    <t xml:space="preserve">02 Modules</t>
  </si>
  <si>
    <r>
      <rPr>
        <sz val="10"/>
        <rFont val="Arial"/>
        <family val="0"/>
        <charset val="1"/>
      </rPr>
      <t xml:space="preserve">201 </t>
    </r>
    <r>
      <rPr>
        <sz val="10"/>
        <rFont val="DejaVu Sans"/>
        <family val="2"/>
      </rPr>
      <t xml:space="preserve">個模組明細：每個模組 </t>
    </r>
    <r>
      <rPr>
        <sz val="10"/>
        <rFont val="Arial"/>
        <family val="0"/>
        <charset val="1"/>
      </rPr>
      <t xml:space="preserve">× </t>
    </r>
    <r>
      <rPr>
        <sz val="10"/>
        <rFont val="DejaVu Sans"/>
        <family val="2"/>
      </rPr>
      <t xml:space="preserve">每個角色 </t>
    </r>
    <r>
      <rPr>
        <sz val="10"/>
        <rFont val="Arial"/>
        <family val="0"/>
        <charset val="1"/>
      </rPr>
      <t xml:space="preserve">× </t>
    </r>
    <r>
      <rPr>
        <sz val="10"/>
        <rFont val="DejaVu Sans"/>
        <family val="2"/>
      </rPr>
      <t xml:space="preserve">樂觀</t>
    </r>
    <r>
      <rPr>
        <sz val="10"/>
        <rFont val="Arial"/>
        <family val="0"/>
        <charset val="1"/>
      </rPr>
      <t xml:space="preserve">/</t>
    </r>
    <r>
      <rPr>
        <sz val="10"/>
        <rFont val="DejaVu Sans"/>
        <family val="2"/>
      </rPr>
      <t xml:space="preserve">保守工時</t>
    </r>
  </si>
  <si>
    <t xml:space="preserve">03 By Zone</t>
  </si>
  <si>
    <r>
      <rPr>
        <sz val="10"/>
        <rFont val="Arial"/>
        <family val="0"/>
        <charset val="1"/>
      </rPr>
      <t xml:space="preserve">7 </t>
    </r>
    <r>
      <rPr>
        <sz val="10"/>
        <rFont val="DejaVu Sans"/>
        <family val="2"/>
      </rPr>
      <t xml:space="preserve">個 </t>
    </r>
    <r>
      <rPr>
        <sz val="10"/>
        <rFont val="Arial"/>
        <family val="0"/>
        <charset val="1"/>
      </rPr>
      <t xml:space="preserve">zone </t>
    </r>
    <r>
      <rPr>
        <sz val="10"/>
        <rFont val="DejaVu Sans"/>
        <family val="2"/>
      </rPr>
      <t xml:space="preserve">加總</t>
    </r>
  </si>
  <si>
    <t xml:space="preserve">04 By Role</t>
  </si>
  <si>
    <r>
      <rPr>
        <sz val="10"/>
        <rFont val="Arial"/>
        <family val="0"/>
        <charset val="1"/>
      </rPr>
      <t xml:space="preserve">5 </t>
    </r>
    <r>
      <rPr>
        <sz val="10"/>
        <rFont val="DejaVu Sans"/>
        <family val="2"/>
      </rPr>
      <t xml:space="preserve">個角色加總 </t>
    </r>
    <r>
      <rPr>
        <sz val="10"/>
        <rFont val="Arial"/>
        <family val="0"/>
        <charset val="1"/>
      </rPr>
      <t xml:space="preserve">+ </t>
    </r>
    <r>
      <rPr>
        <sz val="10"/>
        <rFont val="DejaVu Sans"/>
        <family val="2"/>
      </rPr>
      <t xml:space="preserve">換算成「需要多少日曆年」</t>
    </r>
  </si>
  <si>
    <t xml:space="preserve">05 Scenarios</t>
  </si>
  <si>
    <r>
      <rPr>
        <sz val="10"/>
        <rFont val="Arial"/>
        <family val="0"/>
        <charset val="1"/>
      </rPr>
      <t xml:space="preserve">3 </t>
    </r>
    <r>
      <rPr>
        <sz val="10"/>
        <rFont val="DejaVu Sans"/>
        <family val="2"/>
      </rPr>
      <t xml:space="preserve">種落地剖法：完整車 </t>
    </r>
    <r>
      <rPr>
        <sz val="10"/>
        <rFont val="Arial"/>
        <family val="0"/>
        <charset val="1"/>
      </rPr>
      <t xml:space="preserve">/ 5 </t>
    </r>
    <r>
      <rPr>
        <sz val="10"/>
        <rFont val="DejaVu Sans"/>
        <family val="2"/>
      </rPr>
      <t xml:space="preserve">年務實版 </t>
    </r>
    <r>
      <rPr>
        <sz val="10"/>
        <rFont val="Arial"/>
        <family val="0"/>
        <charset val="1"/>
      </rPr>
      <t xml:space="preserve">/ Y1 </t>
    </r>
    <r>
      <rPr>
        <sz val="10"/>
        <rFont val="DejaVu Sans"/>
        <family val="2"/>
      </rPr>
      <t xml:space="preserve">救命版</t>
    </r>
  </si>
  <si>
    <t xml:space="preserve">06 AI Stack</t>
  </si>
  <si>
    <r>
      <rPr>
        <sz val="10"/>
        <rFont val="DejaVu Sans"/>
        <family val="2"/>
      </rPr>
      <t xml:space="preserve">建議使用的 </t>
    </r>
    <r>
      <rPr>
        <sz val="10"/>
        <rFont val="Arial"/>
        <family val="0"/>
        <charset val="1"/>
      </rPr>
      <t xml:space="preserve">AI </t>
    </r>
    <r>
      <rPr>
        <sz val="10"/>
        <rFont val="DejaVu Sans"/>
        <family val="2"/>
      </rPr>
      <t xml:space="preserve">工具 </t>
    </r>
    <r>
      <rPr>
        <sz val="10"/>
        <rFont val="Arial"/>
        <family val="0"/>
        <charset val="1"/>
      </rPr>
      <t xml:space="preserve">× </t>
    </r>
    <r>
      <rPr>
        <sz val="10"/>
        <rFont val="DejaVu Sans"/>
        <family val="2"/>
      </rPr>
      <t xml:space="preserve">模組 </t>
    </r>
    <r>
      <rPr>
        <sz val="10"/>
        <rFont val="Arial"/>
        <family val="0"/>
        <charset val="1"/>
      </rPr>
      <t xml:space="preserve">× </t>
    </r>
    <r>
      <rPr>
        <sz val="10"/>
        <rFont val="DejaVu Sans"/>
        <family val="2"/>
      </rPr>
      <t xml:space="preserve">估計節省比例</t>
    </r>
  </si>
  <si>
    <t xml:space="preserve">重要假設與保留</t>
  </si>
  <si>
    <r>
      <rPr>
        <sz val="10"/>
        <color rgb="FF0D1F1E"/>
        <rFont val="Arial"/>
        <family val="0"/>
        <charset val="1"/>
      </rPr>
      <t xml:space="preserve">1. </t>
    </r>
    <r>
      <rPr>
        <sz val="10"/>
        <color rgb="FF0D1F1E"/>
        <rFont val="DejaVu Sans"/>
        <family val="2"/>
      </rPr>
      <t xml:space="preserve">內容</t>
    </r>
    <r>
      <rPr>
        <sz val="10"/>
        <color rgb="FF0D1F1E"/>
        <rFont val="Arial"/>
        <family val="0"/>
        <charset val="1"/>
      </rPr>
      <t xml:space="preserve">/</t>
    </r>
    <r>
      <rPr>
        <sz val="10"/>
        <color rgb="FF0D1F1E"/>
        <rFont val="DejaVu Sans"/>
        <family val="2"/>
      </rPr>
      <t xml:space="preserve">策展（</t>
    </r>
    <r>
      <rPr>
        <sz val="10"/>
        <color rgb="FF0D1F1E"/>
        <rFont val="Arial"/>
        <family val="0"/>
        <charset val="1"/>
      </rPr>
      <t xml:space="preserve">Curation</t>
    </r>
    <r>
      <rPr>
        <sz val="10"/>
        <color rgb="FF0D1F1E"/>
        <rFont val="DejaVu Sans"/>
        <family val="2"/>
      </rPr>
      <t xml:space="preserve">）成本被特別放大 — 這通常是被低估的最大坑。</t>
    </r>
    <r>
      <rPr>
        <sz val="10"/>
        <color rgb="FF0D1F1E"/>
        <rFont val="Arial"/>
        <family val="0"/>
        <charset val="1"/>
      </rPr>
      <t xml:space="preserve">50 </t>
    </r>
    <r>
      <rPr>
        <sz val="10"/>
        <color rgb="FF0D1F1E"/>
        <rFont val="DejaVu Sans"/>
        <family val="2"/>
      </rPr>
      <t xml:space="preserve">家院所 </t>
    </r>
    <r>
      <rPr>
        <sz val="10"/>
        <color rgb="FF0D1F1E"/>
        <rFont val="Arial"/>
        <family val="0"/>
        <charset val="1"/>
      </rPr>
      <t xml:space="preserve">× 1.5 </t>
    </r>
    <r>
      <rPr>
        <sz val="10"/>
        <color rgb="FF0D1F1E"/>
        <rFont val="DejaVu Sans"/>
        <family val="2"/>
      </rPr>
      <t xml:space="preserve">週 </t>
    </r>
    <r>
      <rPr>
        <sz val="10"/>
        <color rgb="FF0D1F1E"/>
        <rFont val="Arial"/>
        <family val="0"/>
        <charset val="1"/>
      </rPr>
      <t xml:space="preserve">= 75 </t>
    </r>
    <r>
      <rPr>
        <sz val="10"/>
        <color rgb="FF0D1F1E"/>
        <rFont val="DejaVu Sans"/>
        <family val="2"/>
      </rPr>
      <t xml:space="preserve">週。</t>
    </r>
  </si>
  <si>
    <r>
      <rPr>
        <sz val="10"/>
        <color rgb="FF0D1F1E"/>
        <rFont val="Arial"/>
        <family val="0"/>
        <charset val="1"/>
      </rPr>
      <t xml:space="preserve">2. </t>
    </r>
    <r>
      <rPr>
        <sz val="10"/>
        <color rgb="FF0D1F1E"/>
        <rFont val="DejaVu Sans"/>
        <family val="2"/>
      </rPr>
      <t xml:space="preserve">法務（</t>
    </r>
    <r>
      <rPr>
        <sz val="10"/>
        <color rgb="FF0D1F1E"/>
        <rFont val="Arial"/>
        <family val="0"/>
        <charset val="1"/>
      </rPr>
      <t xml:space="preserve">Legal</t>
    </r>
    <r>
      <rPr>
        <sz val="10"/>
        <color rgb="FF0D1F1E"/>
        <rFont val="DejaVu Sans"/>
        <family val="2"/>
      </rPr>
      <t xml:space="preserve">）以「外包顧問週」估算，實際是費用而非團隊工時 </t>
    </r>
    <r>
      <rPr>
        <sz val="10"/>
        <color rgb="FF0D1F1E"/>
        <rFont val="Arial"/>
        <family val="0"/>
        <charset val="1"/>
      </rPr>
      <t xml:space="preserve">- </t>
    </r>
    <r>
      <rPr>
        <sz val="10"/>
        <color rgb="FF0D1F1E"/>
        <rFont val="DejaVu Sans"/>
        <family val="2"/>
      </rPr>
      <t xml:space="preserve">估約 </t>
    </r>
    <r>
      <rPr>
        <sz val="10"/>
        <color rgb="FF0D1F1E"/>
        <rFont val="Arial"/>
        <family val="0"/>
        <charset val="1"/>
      </rPr>
      <t xml:space="preserve">NT$2,500-4,000 </t>
    </r>
    <r>
      <rPr>
        <sz val="10"/>
        <color rgb="FF0D1F1E"/>
        <rFont val="DejaVu Sans"/>
        <family val="2"/>
      </rPr>
      <t xml:space="preserve">萬／週 </t>
    </r>
    <r>
      <rPr>
        <sz val="10"/>
        <color rgb="FF0D1F1E"/>
        <rFont val="Arial"/>
        <family val="0"/>
        <charset val="1"/>
      </rPr>
      <t xml:space="preserve">× </t>
    </r>
    <r>
      <rPr>
        <sz val="10"/>
        <color rgb="FF0D1F1E"/>
        <rFont val="DejaVu Sans"/>
        <family val="2"/>
      </rPr>
      <t xml:space="preserve">工時等比。</t>
    </r>
  </si>
  <si>
    <r>
      <rPr>
        <sz val="10"/>
        <color rgb="FF0D1F1E"/>
        <rFont val="Arial"/>
        <family val="0"/>
        <charset val="1"/>
      </rPr>
      <t xml:space="preserve">3. </t>
    </r>
    <r>
      <rPr>
        <sz val="10"/>
        <color rgb="FF0D1F1E"/>
        <rFont val="DejaVu Sans"/>
        <family val="2"/>
      </rPr>
      <t xml:space="preserve">不含：行銷活動、</t>
    </r>
    <r>
      <rPr>
        <sz val="10"/>
        <color rgb="FF0D1F1E"/>
        <rFont val="Arial"/>
        <family val="0"/>
        <charset val="1"/>
      </rPr>
      <t xml:space="preserve">BD</t>
    </r>
    <r>
      <rPr>
        <sz val="10"/>
        <color rgb="FF0D1F1E"/>
        <rFont val="DejaVu Sans"/>
        <family val="2"/>
      </rPr>
      <t xml:space="preserve">、出差、實體展位、印刷物、企業差旅 — 這些是 </t>
    </r>
    <r>
      <rPr>
        <sz val="10"/>
        <color rgb="FF0D1F1E"/>
        <rFont val="Arial"/>
        <family val="0"/>
        <charset val="1"/>
      </rPr>
      <t xml:space="preserve">SNQ </t>
    </r>
    <r>
      <rPr>
        <sz val="10"/>
        <color rgb="FF0D1F1E"/>
        <rFont val="DejaVu Sans"/>
        <family val="2"/>
      </rPr>
      <t xml:space="preserve">整體預算的另一塊。</t>
    </r>
  </si>
  <si>
    <r>
      <rPr>
        <sz val="10"/>
        <color rgb="FF0D1F1E"/>
        <rFont val="Arial"/>
        <family val="0"/>
        <charset val="1"/>
      </rPr>
      <t xml:space="preserve">4. </t>
    </r>
    <r>
      <rPr>
        <sz val="10"/>
        <color rgb="FF0D1F1E"/>
        <rFont val="DejaVu Sans"/>
        <family val="2"/>
      </rPr>
      <t xml:space="preserve">整合損耗、</t>
    </r>
    <r>
      <rPr>
        <sz val="10"/>
        <color rgb="FF0D1F1E"/>
        <rFont val="Arial"/>
        <family val="0"/>
        <charset val="1"/>
      </rPr>
      <t xml:space="preserve">scope churn</t>
    </r>
    <r>
      <rPr>
        <sz val="10"/>
        <color rgb="FF0D1F1E"/>
        <rFont val="DejaVu Sans"/>
        <family val="2"/>
      </rPr>
      <t xml:space="preserve">、需求改變的 </t>
    </r>
    <r>
      <rPr>
        <sz val="10"/>
        <color rgb="FF0D1F1E"/>
        <rFont val="Arial"/>
        <family val="0"/>
        <charset val="1"/>
      </rPr>
      <t xml:space="preserve">buffer </t>
    </r>
    <r>
      <rPr>
        <sz val="10"/>
        <color rgb="FF0D1F1E"/>
        <rFont val="DejaVu Sans"/>
        <family val="2"/>
      </rPr>
      <t xml:space="preserve">已在保守倍率中體現（</t>
    </r>
    <r>
      <rPr>
        <sz val="10"/>
        <color rgb="FF0D1F1E"/>
        <rFont val="Arial"/>
        <family val="0"/>
        <charset val="1"/>
      </rPr>
      <t xml:space="preserve">cons </t>
    </r>
    <r>
      <rPr>
        <sz val="10"/>
        <color rgb="FF0D1F1E"/>
        <rFont val="DejaVu Sans"/>
        <family val="2"/>
      </rPr>
      <t xml:space="preserve">比 </t>
    </r>
    <r>
      <rPr>
        <sz val="10"/>
        <color rgb="FF0D1F1E"/>
        <rFont val="Arial"/>
        <family val="0"/>
        <charset val="1"/>
      </rPr>
      <t xml:space="preserve">opt </t>
    </r>
    <r>
      <rPr>
        <sz val="10"/>
        <color rgb="FF0D1F1E"/>
        <rFont val="DejaVu Sans"/>
        <family val="2"/>
      </rPr>
      <t xml:space="preserve">多 </t>
    </r>
    <r>
      <rPr>
        <sz val="10"/>
        <color rgb="FF0D1F1E"/>
        <rFont val="Arial"/>
        <family val="0"/>
        <charset val="1"/>
      </rPr>
      <t xml:space="preserve">30-75%</t>
    </r>
    <r>
      <rPr>
        <sz val="10"/>
        <color rgb="FF0D1F1E"/>
        <rFont val="DejaVu Sans"/>
        <family val="2"/>
      </rPr>
      <t xml:space="preserve">）。</t>
    </r>
  </si>
  <si>
    <r>
      <rPr>
        <sz val="10"/>
        <color rgb="FF0D1F1E"/>
        <rFont val="Arial"/>
        <family val="0"/>
        <charset val="1"/>
      </rPr>
      <t xml:space="preserve">5. </t>
    </r>
    <r>
      <rPr>
        <sz val="10"/>
        <color rgb="FF0D1F1E"/>
        <rFont val="DejaVu Sans"/>
        <family val="2"/>
      </rPr>
      <t xml:space="preserve">「</t>
    </r>
    <r>
      <rPr>
        <sz val="10"/>
        <color rgb="FF0D1F1E"/>
        <rFont val="Arial"/>
        <family val="0"/>
        <charset val="1"/>
      </rPr>
      <t xml:space="preserve">Stage</t>
    </r>
    <r>
      <rPr>
        <sz val="10"/>
        <color rgb="FF0D1F1E"/>
        <rFont val="DejaVu Sans"/>
        <family val="2"/>
      </rPr>
      <t xml:space="preserve">」對應 </t>
    </r>
    <r>
      <rPr>
        <sz val="10"/>
        <color rgb="FF0D1F1E"/>
        <rFont val="Arial"/>
        <family val="0"/>
        <charset val="1"/>
      </rPr>
      <t xml:space="preserve">SNQ </t>
    </r>
    <r>
      <rPr>
        <sz val="10"/>
        <color rgb="FF0D1F1E"/>
        <rFont val="DejaVu Sans"/>
        <family val="2"/>
      </rPr>
      <t xml:space="preserve">自有 </t>
    </r>
    <r>
      <rPr>
        <sz val="10"/>
        <color rgb="FF0D1F1E"/>
        <rFont val="Arial"/>
        <family val="0"/>
        <charset val="1"/>
      </rPr>
      <t xml:space="preserve">5 </t>
    </r>
    <r>
      <rPr>
        <sz val="10"/>
        <color rgb="FF0D1F1E"/>
        <rFont val="DejaVu Sans"/>
        <family val="2"/>
      </rPr>
      <t xml:space="preserve">年計畫：</t>
    </r>
    <r>
      <rPr>
        <sz val="10"/>
        <color rgb="FF0D1F1E"/>
        <rFont val="Arial"/>
        <family val="0"/>
        <charset val="1"/>
      </rPr>
      <t xml:space="preserve">S1=Y1 Pilot, S2=Y2 Launch, S3=Y3 Expansion, S4=Y4-5 Scale</t>
    </r>
    <r>
      <rPr>
        <sz val="10"/>
        <color rgb="FF0D1F1E"/>
        <rFont val="DejaVu Sans"/>
        <family val="2"/>
      </rPr>
      <t xml:space="preserve">。</t>
    </r>
  </si>
  <si>
    <t xml:space="preserve">ID</t>
  </si>
  <si>
    <t xml:space="preserve">Zone</t>
  </si>
  <si>
    <t xml:space="preserve">Layer</t>
  </si>
  <si>
    <t xml:space="preserve">層名稱</t>
  </si>
  <si>
    <r>
      <rPr>
        <b val="true"/>
        <sz val="10"/>
        <color rgb="FFFFFFFF"/>
        <rFont val="DejaVu Sans"/>
        <family val="2"/>
      </rPr>
      <t xml:space="preserve">模組 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DejaVu Sans"/>
        <family val="2"/>
      </rPr>
      <t xml:space="preserve">中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</si>
  <si>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Module (EN)</t>
  </si>
  <si>
    <t xml:space="preserve">Stage</t>
  </si>
  <si>
    <t xml:space="preserve">D base</t>
  </si>
  <si>
    <t xml:space="preserve">F base</t>
  </si>
  <si>
    <t xml:space="preserve">B base</t>
  </si>
  <si>
    <t xml:space="preserve">C base</t>
  </si>
  <si>
    <t xml:space="preserve">L base</t>
  </si>
  <si>
    <t xml:space="preserve">D opt</t>
  </si>
  <si>
    <t xml:space="preserve">F opt</t>
  </si>
  <si>
    <t xml:space="preserve">B opt</t>
  </si>
  <si>
    <t xml:space="preserve">C opt</t>
  </si>
  <si>
    <t xml:space="preserve">L opt</t>
  </si>
  <si>
    <t xml:space="preserve">Tot opt</t>
  </si>
  <si>
    <t xml:space="preserve">D cons</t>
  </si>
  <si>
    <t xml:space="preserve">F cons</t>
  </si>
  <si>
    <t xml:space="preserve">B cons</t>
  </si>
  <si>
    <t xml:space="preserve">C cons</t>
  </si>
  <si>
    <t xml:space="preserve">L cons</t>
  </si>
  <si>
    <t xml:space="preserve">Tot cons</t>
  </si>
  <si>
    <t xml:space="preserve">Dep</t>
  </si>
  <si>
    <t xml:space="preserve">AI tool</t>
  </si>
  <si>
    <t xml:space="preserve">Notes</t>
  </si>
  <si>
    <t xml:space="preserve">MAX</t>
  </si>
  <si>
    <t xml:space="preserve">REALISTIC</t>
  </si>
  <si>
    <t xml:space="preserve">MIN</t>
  </si>
  <si>
    <t xml:space="preserve">A01</t>
  </si>
  <si>
    <t xml:space="preserve">A</t>
  </si>
  <si>
    <t xml:space="preserve">L01</t>
  </si>
  <si>
    <t xml:space="preserve">行銷與招攬</t>
  </si>
  <si>
    <t xml:space="preserve">公開首頁</t>
  </si>
  <si>
    <t xml:space="preserve">Homepage</t>
  </si>
  <si>
    <t xml:space="preserve">S1</t>
  </si>
  <si>
    <t xml:space="preserve">v0/Lovable</t>
  </si>
  <si>
    <r>
      <rPr>
        <sz val="9"/>
        <color rgb="FF6E7B7A"/>
        <rFont val="DejaVu Sans"/>
        <family val="2"/>
      </rPr>
      <t xml:space="preserve">多段 </t>
    </r>
    <r>
      <rPr>
        <sz val="9"/>
        <color rgb="FF6E7B7A"/>
        <rFont val="Arial"/>
        <family val="0"/>
        <charset val="1"/>
      </rPr>
      <t xml:space="preserve">hero/</t>
    </r>
    <r>
      <rPr>
        <sz val="9"/>
        <color rgb="FF6E7B7A"/>
        <rFont val="DejaVu Sans"/>
        <family val="2"/>
      </rPr>
      <t xml:space="preserve">特色</t>
    </r>
    <r>
      <rPr>
        <sz val="9"/>
        <color rgb="FF6E7B7A"/>
        <rFont val="Arial"/>
        <family val="0"/>
        <charset val="1"/>
      </rPr>
      <t xml:space="preserve">/CTA</t>
    </r>
  </si>
  <si>
    <t xml:space="preserve">A02</t>
  </si>
  <si>
    <t xml:space="preserve">關於</t>
  </si>
  <si>
    <t xml:space="preserve">About / Mission</t>
  </si>
  <si>
    <t xml:space="preserve">Claude</t>
  </si>
  <si>
    <t xml:space="preserve">A03</t>
  </si>
  <si>
    <t xml:space="preserve">方法論</t>
  </si>
  <si>
    <t xml:space="preserve">Methodology</t>
  </si>
  <si>
    <t xml:space="preserve">對外解釋指標</t>
  </si>
  <si>
    <t xml:space="preserve">A04</t>
  </si>
  <si>
    <t xml:space="preserve">院所招攬</t>
  </si>
  <si>
    <t xml:space="preserve">For Hospitals</t>
  </si>
  <si>
    <t xml:space="preserve">A05</t>
  </si>
  <si>
    <r>
      <rPr>
        <sz val="10"/>
        <rFont val="DejaVu Sans"/>
        <family val="2"/>
      </rPr>
      <t xml:space="preserve">買家招攬 </t>
    </r>
    <r>
      <rPr>
        <sz val="10"/>
        <rFont val="Arial"/>
        <family val="0"/>
        <charset val="1"/>
      </rPr>
      <t xml:space="preserve">(5 segments)</t>
    </r>
  </si>
  <si>
    <t xml:space="preserve">For Buyers (5)</t>
  </si>
  <si>
    <t xml:space="preserve">S2</t>
  </si>
  <si>
    <r>
      <rPr>
        <sz val="9"/>
        <color rgb="FF6E7B7A"/>
        <rFont val="DejaVu Sans"/>
        <family val="2"/>
      </rPr>
      <t xml:space="preserve">藥廠</t>
    </r>
    <r>
      <rPr>
        <sz val="9"/>
        <color rgb="FF6E7B7A"/>
        <rFont val="Arial"/>
        <family val="0"/>
        <charset val="1"/>
      </rPr>
      <t xml:space="preserve">/</t>
    </r>
    <r>
      <rPr>
        <sz val="9"/>
        <color rgb="FF6E7B7A"/>
        <rFont val="DejaVu Sans"/>
        <family val="2"/>
      </rPr>
      <t xml:space="preserve">醫材</t>
    </r>
    <r>
      <rPr>
        <sz val="9"/>
        <color rgb="FF6E7B7A"/>
        <rFont val="Arial"/>
        <family val="0"/>
        <charset val="1"/>
      </rPr>
      <t xml:space="preserve">/</t>
    </r>
    <r>
      <rPr>
        <sz val="9"/>
        <color rgb="FF6E7B7A"/>
        <rFont val="DejaVu Sans"/>
        <family val="2"/>
      </rPr>
      <t xml:space="preserve">保險</t>
    </r>
    <r>
      <rPr>
        <sz val="9"/>
        <color rgb="FF6E7B7A"/>
        <rFont val="Arial"/>
        <family val="0"/>
        <charset val="1"/>
      </rPr>
      <t xml:space="preserve">/</t>
    </r>
    <r>
      <rPr>
        <sz val="9"/>
        <color rgb="FF6E7B7A"/>
        <rFont val="DejaVu Sans"/>
        <family val="2"/>
      </rPr>
      <t xml:space="preserve">政府</t>
    </r>
    <r>
      <rPr>
        <sz val="9"/>
        <color rgb="FF6E7B7A"/>
        <rFont val="Arial"/>
        <family val="0"/>
        <charset val="1"/>
      </rPr>
      <t xml:space="preserve">/</t>
    </r>
    <r>
      <rPr>
        <sz val="9"/>
        <color rgb="FF6E7B7A"/>
        <rFont val="DejaVu Sans"/>
        <family val="2"/>
      </rPr>
      <t xml:space="preserve">海外醫院</t>
    </r>
  </si>
  <si>
    <t xml:space="preserve">A06</t>
  </si>
  <si>
    <t xml:space="preserve">研究者入口</t>
  </si>
  <si>
    <t xml:space="preserve">For Researchers</t>
  </si>
  <si>
    <t xml:space="preserve">A07</t>
  </si>
  <si>
    <t xml:space="preserve">患者代理</t>
  </si>
  <si>
    <t xml:space="preserve">For Patient Advocacy</t>
  </si>
  <si>
    <t xml:space="preserve">S3</t>
  </si>
  <si>
    <t xml:space="preserve">A08</t>
  </si>
  <si>
    <t xml:space="preserve">洞察與報告框架</t>
  </si>
  <si>
    <t xml:space="preserve">Insights/Reports Framework</t>
  </si>
  <si>
    <t xml:space="preserve">Cursor</t>
  </si>
  <si>
    <t xml:space="preserve">CMS-like</t>
  </si>
  <si>
    <t xml:space="preserve">A09</t>
  </si>
  <si>
    <t xml:space="preserve">新聞與媒體</t>
  </si>
  <si>
    <t xml:space="preserve">News / Press</t>
  </si>
  <si>
    <t xml:space="preserve">A10</t>
  </si>
  <si>
    <t xml:space="preserve">職涯</t>
  </si>
  <si>
    <t xml:space="preserve">Careers</t>
  </si>
  <si>
    <t xml:space="preserve">A11</t>
  </si>
  <si>
    <t xml:space="preserve">訂閱與定價</t>
  </si>
  <si>
    <t xml:space="preserve">Pricing</t>
  </si>
  <si>
    <t xml:space="preserve">S4</t>
  </si>
  <si>
    <t xml:space="preserve">A12</t>
  </si>
  <si>
    <t xml:space="preserve">聯絡</t>
  </si>
  <si>
    <t xml:space="preserve">Contact</t>
  </si>
  <si>
    <t xml:space="preserve">A13</t>
  </si>
  <si>
    <t xml:space="preserve">法律頁</t>
  </si>
  <si>
    <t xml:space="preserve">Privacy/Terms/Cookie</t>
  </si>
  <si>
    <t xml:space="preserve">法務寫</t>
  </si>
  <si>
    <t xml:space="preserve">A14</t>
  </si>
  <si>
    <r>
      <rPr>
        <sz val="10"/>
        <rFont val="DejaVu Sans"/>
        <family val="2"/>
      </rPr>
      <t xml:space="preserve">國際化框架 </t>
    </r>
    <r>
      <rPr>
        <sz val="10"/>
        <rFont val="Arial"/>
        <family val="0"/>
        <charset val="1"/>
      </rPr>
      <t xml:space="preserve">i18n</t>
    </r>
  </si>
  <si>
    <t xml:space="preserve">i18n core</t>
  </si>
  <si>
    <t xml:space="preserve">框架本體</t>
  </si>
  <si>
    <t xml:space="preserve">A15</t>
  </si>
  <si>
    <t xml:space="preserve">每多一語言增量</t>
  </si>
  <si>
    <t xml:space="preserve">per locale extra</t>
  </si>
  <si>
    <t xml:space="preserve">Translation</t>
  </si>
  <si>
    <t xml:space="preserve">each addtl</t>
  </si>
  <si>
    <t xml:space="preserve">A16</t>
  </si>
  <si>
    <r>
      <rPr>
        <sz val="10"/>
        <rFont val="Arial"/>
        <family val="0"/>
        <charset val="1"/>
      </rPr>
      <t xml:space="preserve">Global Report </t>
    </r>
    <r>
      <rPr>
        <sz val="10"/>
        <rFont val="DejaVu Sans"/>
        <family val="2"/>
      </rPr>
      <t xml:space="preserve">引擎</t>
    </r>
  </si>
  <si>
    <t xml:space="preserve">Global Report Engine</t>
  </si>
  <si>
    <r>
      <rPr>
        <sz val="9"/>
        <color rgb="FF6E7B7A"/>
        <rFont val="Arial"/>
        <family val="0"/>
        <charset val="1"/>
      </rPr>
      <t xml:space="preserve">Y2 </t>
    </r>
    <r>
      <rPr>
        <sz val="9"/>
        <color rgb="FF6E7B7A"/>
        <rFont val="DejaVu Sans"/>
        <family val="2"/>
      </rPr>
      <t xml:space="preserve">必交付</t>
    </r>
  </si>
  <si>
    <t xml:space="preserve">A17</t>
  </si>
  <si>
    <t xml:space="preserve">L02</t>
  </si>
  <si>
    <t xml:space="preserve">探索引擎</t>
  </si>
  <si>
    <t xml:space="preserve">全站搜尋基建</t>
  </si>
  <si>
    <t xml:space="preserve">Global Search Infra</t>
  </si>
  <si>
    <t xml:space="preserve">ES/Algolia</t>
  </si>
  <si>
    <t xml:space="preserve">A18</t>
  </si>
  <si>
    <r>
      <rPr>
        <sz val="10"/>
        <rFont val="DejaVu Sans"/>
        <family val="2"/>
      </rPr>
      <t xml:space="preserve">多軸 </t>
    </r>
    <r>
      <rPr>
        <sz val="10"/>
        <rFont val="Arial"/>
        <family val="0"/>
        <charset val="1"/>
      </rPr>
      <t xml:space="preserve">filter UI</t>
    </r>
  </si>
  <si>
    <t xml:space="preserve">Multi-axis Filter UI</t>
  </si>
  <si>
    <t xml:space="preserve">v0</t>
  </si>
  <si>
    <t xml:space="preserve">A19</t>
  </si>
  <si>
    <t xml:space="preserve">比較工具</t>
  </si>
  <si>
    <t xml:space="preserve">Compare Tool</t>
  </si>
  <si>
    <t xml:space="preserve">A20</t>
  </si>
  <si>
    <t xml:space="preserve">儲存搜尋與告警</t>
  </si>
  <si>
    <t xml:space="preserve">Saved Searches/Alerts</t>
  </si>
  <si>
    <t xml:space="preserve">A21</t>
  </si>
  <si>
    <t xml:space="preserve">個人化</t>
  </si>
  <si>
    <t xml:space="preserve">Personalization</t>
  </si>
  <si>
    <t xml:space="preserve">A22</t>
  </si>
  <si>
    <t xml:space="preserve">搜尋分析</t>
  </si>
  <si>
    <t xml:space="preserve">Search Analytics</t>
  </si>
  <si>
    <t xml:space="preserve">A23</t>
  </si>
  <si>
    <r>
      <rPr>
        <sz val="10"/>
        <rFont val="Arial"/>
        <family val="0"/>
        <charset val="1"/>
      </rPr>
      <t xml:space="preserve">SEO </t>
    </r>
    <r>
      <rPr>
        <sz val="10"/>
        <rFont val="DejaVu Sans"/>
        <family val="2"/>
      </rPr>
      <t xml:space="preserve">基建</t>
    </r>
  </si>
  <si>
    <t xml:space="preserve">SEO Infra</t>
  </si>
  <si>
    <t xml:space="preserve">B01</t>
  </si>
  <si>
    <t xml:space="preserve">B</t>
  </si>
  <si>
    <t xml:space="preserve">L03</t>
  </si>
  <si>
    <t xml:space="preserve">疾病主檔</t>
  </si>
  <si>
    <t xml:space="preserve">總覽頁</t>
  </si>
  <si>
    <t xml:space="preserve">Disease Overview</t>
  </si>
  <si>
    <t xml:space="preserve">template</t>
  </si>
  <si>
    <t xml:space="preserve">B02</t>
  </si>
  <si>
    <t xml:space="preserve">總體證據區塊</t>
  </si>
  <si>
    <t xml:space="preserve">Aggregate Evidence</t>
  </si>
  <si>
    <t xml:space="preserve">B03</t>
  </si>
  <si>
    <r>
      <rPr>
        <sz val="10"/>
        <rFont val="DejaVu Sans"/>
        <family val="2"/>
      </rPr>
      <t xml:space="preserve">領先醫院 </t>
    </r>
    <r>
      <rPr>
        <sz val="10"/>
        <rFont val="Arial"/>
        <family val="0"/>
        <charset val="1"/>
      </rPr>
      <t xml:space="preserve">widget</t>
    </r>
  </si>
  <si>
    <t xml:space="preserve">Top Hospitals Widget</t>
  </si>
  <si>
    <t xml:space="preserve">B04</t>
  </si>
  <si>
    <r>
      <rPr>
        <sz val="10"/>
        <rFont val="DejaVu Sans"/>
        <family val="2"/>
      </rPr>
      <t xml:space="preserve">術式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治療</t>
    </r>
  </si>
  <si>
    <t xml:space="preserve">Procedures/Treatments</t>
  </si>
  <si>
    <t xml:space="preserve">B05</t>
  </si>
  <si>
    <t xml:space="preserve">Outcome vs benchmark</t>
  </si>
  <si>
    <t xml:space="preserve">Outcome vs Benchmark</t>
  </si>
  <si>
    <t xml:space="preserve">C12</t>
  </si>
  <si>
    <t xml:space="preserve">可視化</t>
  </si>
  <si>
    <t xml:space="preserve">B06</t>
  </si>
  <si>
    <t xml:space="preserve">證據連結區</t>
  </si>
  <si>
    <t xml:space="preserve">Evidence Links</t>
  </si>
  <si>
    <t xml:space="preserve">C01</t>
  </si>
  <si>
    <t xml:space="preserve">B07</t>
  </si>
  <si>
    <t xml:space="preserve">進行中試驗</t>
  </si>
  <si>
    <t xml:space="preserve">Active Trials</t>
  </si>
  <si>
    <t xml:space="preserve">C02</t>
  </si>
  <si>
    <t xml:space="preserve">B08</t>
  </si>
  <si>
    <t xml:space="preserve">專家名錄</t>
  </si>
  <si>
    <t xml:space="preserve">Specialists</t>
  </si>
  <si>
    <t xml:space="preserve">B09</t>
  </si>
  <si>
    <t xml:space="preserve">患者路徑</t>
  </si>
  <si>
    <t xml:space="preserve">Patient Pathway</t>
  </si>
  <si>
    <t xml:space="preserve">B10</t>
  </si>
  <si>
    <t xml:space="preserve">合作入口</t>
  </si>
  <si>
    <t xml:space="preserve">Cooperation Entry</t>
  </si>
  <si>
    <t xml:space="preserve">D01</t>
  </si>
  <si>
    <t xml:space="preserve">B11</t>
  </si>
  <si>
    <r>
      <rPr>
        <sz val="10"/>
        <rFont val="DejaVu Sans"/>
        <family val="2"/>
      </rPr>
      <t xml:space="preserve">內容策展 首 </t>
    </r>
    <r>
      <rPr>
        <sz val="10"/>
        <rFont val="Arial"/>
        <family val="0"/>
        <charset val="1"/>
      </rPr>
      <t xml:space="preserve">50 </t>
    </r>
    <r>
      <rPr>
        <sz val="10"/>
        <rFont val="DejaVu Sans"/>
        <family val="2"/>
      </rPr>
      <t xml:space="preserve">疾病</t>
    </r>
  </si>
  <si>
    <t xml:space="preserve">Curate 50 diseases</t>
  </si>
  <si>
    <t xml:space="preserve">S1-2</t>
  </si>
  <si>
    <t xml:space="preserve">Claude+human</t>
  </si>
  <si>
    <t xml:space="preserve">1wk×50</t>
  </si>
  <si>
    <t xml:space="preserve">B12</t>
  </si>
  <si>
    <r>
      <rPr>
        <sz val="10"/>
        <rFont val="DejaVu Sans"/>
        <family val="2"/>
      </rPr>
      <t xml:space="preserve">內容策展 再 </t>
    </r>
    <r>
      <rPr>
        <sz val="10"/>
        <rFont val="Arial"/>
        <family val="0"/>
        <charset val="1"/>
      </rPr>
      <t xml:space="preserve">100 </t>
    </r>
    <r>
      <rPr>
        <sz val="10"/>
        <rFont val="DejaVu Sans"/>
        <family val="2"/>
      </rPr>
      <t xml:space="preserve">疾病</t>
    </r>
  </si>
  <si>
    <t xml:space="preserve">Curate 100 more</t>
  </si>
  <si>
    <t xml:space="preserve">0.8wk×100</t>
  </si>
  <si>
    <t xml:space="preserve">B13</t>
  </si>
  <si>
    <t xml:space="preserve">L04</t>
  </si>
  <si>
    <t xml:space="preserve">專科主檔</t>
  </si>
  <si>
    <t xml:space="preserve">總覽</t>
  </si>
  <si>
    <t xml:space="preserve">Specialty Overview</t>
  </si>
  <si>
    <t xml:space="preserve">B14</t>
  </si>
  <si>
    <t xml:space="preserve">次專科分支</t>
  </si>
  <si>
    <t xml:space="preserve">Sub-specialties</t>
  </si>
  <si>
    <t xml:space="preserve">B15</t>
  </si>
  <si>
    <t xml:space="preserve">領先團隊</t>
  </si>
  <si>
    <t xml:space="preserve">Top Teams</t>
  </si>
  <si>
    <t xml:space="preserve">B16</t>
  </si>
  <si>
    <t xml:space="preserve">熱門疾病</t>
  </si>
  <si>
    <t xml:space="preserve">Top Diseases</t>
  </si>
  <si>
    <t xml:space="preserve">B17</t>
  </si>
  <si>
    <t xml:space="preserve">人才地圖</t>
  </si>
  <si>
    <t xml:space="preserve">Talent Map</t>
  </si>
  <si>
    <t xml:space="preserve">B18</t>
  </si>
  <si>
    <t xml:space="preserve">訓練機會</t>
  </si>
  <si>
    <t xml:space="preserve">Training Listings</t>
  </si>
  <si>
    <t xml:space="preserve">B19</t>
  </si>
  <si>
    <t xml:space="preserve">設備容量</t>
  </si>
  <si>
    <t xml:space="preserve">Equipment Capacity</t>
  </si>
  <si>
    <t xml:space="preserve">B20</t>
  </si>
  <si>
    <r>
      <rPr>
        <sz val="10"/>
        <rFont val="DejaVu Sans"/>
        <family val="2"/>
      </rPr>
      <t xml:space="preserve">內容策展 </t>
    </r>
    <r>
      <rPr>
        <sz val="10"/>
        <rFont val="Arial"/>
        <family val="0"/>
        <charset val="1"/>
      </rPr>
      <t xml:space="preserve">30 </t>
    </r>
    <r>
      <rPr>
        <sz val="10"/>
        <rFont val="DejaVu Sans"/>
        <family val="2"/>
      </rPr>
      <t xml:space="preserve">專科</t>
    </r>
  </si>
  <si>
    <t xml:space="preserve">Curate 30 specialties</t>
  </si>
  <si>
    <t xml:space="preserve">0.5wk×30</t>
  </si>
  <si>
    <t xml:space="preserve">B21</t>
  </si>
  <si>
    <t xml:space="preserve">L05</t>
  </si>
  <si>
    <t xml:space="preserve">醫院主檔</t>
  </si>
  <si>
    <t xml:space="preserve">識別與沿革</t>
  </si>
  <si>
    <t xml:space="preserve">Identity &amp; History</t>
  </si>
  <si>
    <t xml:space="preserve">B22</t>
  </si>
  <si>
    <t xml:space="preserve">認證與徽章</t>
  </si>
  <si>
    <t xml:space="preserve">Certifications &amp; Badges</t>
  </si>
  <si>
    <t xml:space="preserve">B23</t>
  </si>
  <si>
    <t xml:space="preserve">專科索引</t>
  </si>
  <si>
    <t xml:space="preserve">Specialty Index</t>
  </si>
  <si>
    <t xml:space="preserve">B24</t>
  </si>
  <si>
    <r>
      <rPr>
        <sz val="10"/>
        <rFont val="Arial"/>
        <family val="0"/>
        <charset val="1"/>
      </rPr>
      <t xml:space="preserve">Program </t>
    </r>
    <r>
      <rPr>
        <sz val="10"/>
        <rFont val="DejaVu Sans"/>
        <family val="2"/>
      </rPr>
      <t xml:space="preserve">列表</t>
    </r>
  </si>
  <si>
    <t xml:space="preserve">Programs w/ Outcomes</t>
  </si>
  <si>
    <t xml:space="preserve">C03</t>
  </si>
  <si>
    <t xml:space="preserve">核心</t>
  </si>
  <si>
    <t xml:space="preserve">B25</t>
  </si>
  <si>
    <r>
      <rPr>
        <sz val="10"/>
        <rFont val="DejaVu Sans"/>
        <family val="2"/>
      </rPr>
      <t xml:space="preserve">品質指標 </t>
    </r>
    <r>
      <rPr>
        <sz val="10"/>
        <rFont val="Arial"/>
        <family val="0"/>
        <charset val="1"/>
      </rPr>
      <t xml:space="preserve">7 </t>
    </r>
    <r>
      <rPr>
        <sz val="10"/>
        <rFont val="DejaVu Sans"/>
        <family val="2"/>
      </rPr>
      <t xml:space="preserve">維度</t>
    </r>
  </si>
  <si>
    <t xml:space="preserve">Quality Indicators</t>
  </si>
  <si>
    <t xml:space="preserve">benchmark</t>
  </si>
  <si>
    <t xml:space="preserve">B26</t>
  </si>
  <si>
    <t xml:space="preserve">醫師名錄</t>
  </si>
  <si>
    <t xml:space="preserve">Doctors Directory</t>
  </si>
  <si>
    <t xml:space="preserve">B27</t>
  </si>
  <si>
    <t xml:space="preserve">設備技術</t>
  </si>
  <si>
    <t xml:space="preserve">Equipment Tech</t>
  </si>
  <si>
    <t xml:space="preserve">B28</t>
  </si>
  <si>
    <t xml:space="preserve">案量容量</t>
  </si>
  <si>
    <t xml:space="preserve">Capacity Volume</t>
  </si>
  <si>
    <t xml:space="preserve">B29</t>
  </si>
  <si>
    <t xml:space="preserve">國際合作案例</t>
  </si>
  <si>
    <t xml:space="preserve">Intl Collaborations</t>
  </si>
  <si>
    <t xml:space="preserve">B30</t>
  </si>
  <si>
    <r>
      <rPr>
        <sz val="10"/>
        <rFont val="DejaVu Sans"/>
        <family val="2"/>
      </rPr>
      <t xml:space="preserve">訓練 </t>
    </r>
    <r>
      <rPr>
        <sz val="10"/>
        <rFont val="Arial"/>
        <family val="0"/>
        <charset val="1"/>
      </rPr>
      <t xml:space="preserve">catalog</t>
    </r>
  </si>
  <si>
    <t xml:space="preserve">Training Catalog</t>
  </si>
  <si>
    <t xml:space="preserve">B31</t>
  </si>
  <si>
    <r>
      <rPr>
        <sz val="10"/>
        <rFont val="DejaVu Sans"/>
        <family val="2"/>
      </rPr>
      <t xml:space="preserve">試驗 </t>
    </r>
    <r>
      <rPr>
        <sz val="10"/>
        <rFont val="Arial"/>
        <family val="0"/>
        <charset val="1"/>
      </rPr>
      <t xml:space="preserve">site </t>
    </r>
    <r>
      <rPr>
        <sz val="10"/>
        <rFont val="DejaVu Sans"/>
        <family val="2"/>
      </rPr>
      <t xml:space="preserve">列表</t>
    </r>
  </si>
  <si>
    <t xml:space="preserve">Trial Sites</t>
  </si>
  <si>
    <t xml:space="preserve">B32</t>
  </si>
  <si>
    <t xml:space="preserve">研究產出</t>
  </si>
  <si>
    <t xml:space="preserve">Research Output</t>
  </si>
  <si>
    <t xml:space="preserve">B33</t>
  </si>
  <si>
    <t xml:space="preserve">院方新聞</t>
  </si>
  <si>
    <t xml:space="preserve">News/Updates</t>
  </si>
  <si>
    <t xml:space="preserve">B34</t>
  </si>
  <si>
    <t xml:space="preserve">患者服務</t>
  </si>
  <si>
    <t xml:space="preserve">Patient Services</t>
  </si>
  <si>
    <t xml:space="preserve">B35</t>
  </si>
  <si>
    <r>
      <rPr>
        <sz val="10"/>
        <rFont val="DejaVu Sans"/>
        <family val="2"/>
      </rPr>
      <t xml:space="preserve">合作詢問 </t>
    </r>
    <r>
      <rPr>
        <sz val="10"/>
        <rFont val="Arial"/>
        <family val="0"/>
        <charset val="1"/>
      </rPr>
      <t xml:space="preserve">CTA</t>
    </r>
  </si>
  <si>
    <t xml:space="preserve">Partnership CTA</t>
  </si>
  <si>
    <t xml:space="preserve">B36</t>
  </si>
  <si>
    <r>
      <rPr>
        <sz val="10"/>
        <rFont val="DejaVu Sans"/>
        <family val="2"/>
      </rPr>
      <t xml:space="preserve">內容策展 首 </t>
    </r>
    <r>
      <rPr>
        <sz val="10"/>
        <rFont val="Arial"/>
        <family val="0"/>
        <charset val="1"/>
      </rPr>
      <t xml:space="preserve">50 </t>
    </r>
    <r>
      <rPr>
        <sz val="10"/>
        <rFont val="DejaVu Sans"/>
        <family val="2"/>
      </rPr>
      <t xml:space="preserve">院所</t>
    </r>
  </si>
  <si>
    <t xml:space="preserve">Onboard 50 hospitals</t>
  </si>
  <si>
    <t xml:space="preserve">1.5wk×50</t>
  </si>
  <si>
    <t xml:space="preserve">B37</t>
  </si>
  <si>
    <r>
      <rPr>
        <sz val="10"/>
        <rFont val="DejaVu Sans"/>
        <family val="2"/>
      </rPr>
      <t xml:space="preserve">內容策展 再 </t>
    </r>
    <r>
      <rPr>
        <sz val="10"/>
        <rFont val="Arial"/>
        <family val="0"/>
        <charset val="1"/>
      </rPr>
      <t xml:space="preserve">100 </t>
    </r>
    <r>
      <rPr>
        <sz val="10"/>
        <rFont val="DejaVu Sans"/>
        <family val="2"/>
      </rPr>
      <t xml:space="preserve">院所</t>
    </r>
  </si>
  <si>
    <t xml:space="preserve">100 more hospitals</t>
  </si>
  <si>
    <t xml:space="preserve">S2-3</t>
  </si>
  <si>
    <t xml:space="preserve">1wk×100</t>
  </si>
  <si>
    <t xml:space="preserve">B38</t>
  </si>
  <si>
    <t xml:space="preserve">L06</t>
  </si>
  <si>
    <t xml:space="preserve">醫師主檔</t>
  </si>
  <si>
    <t xml:space="preserve">基本資料</t>
  </si>
  <si>
    <t xml:space="preserve">Doctor Bio</t>
  </si>
  <si>
    <t xml:space="preserve">B39</t>
  </si>
  <si>
    <t xml:space="preserve">學經歷</t>
  </si>
  <si>
    <t xml:space="preserve">Credentials</t>
  </si>
  <si>
    <t xml:space="preserve">B40</t>
  </si>
  <si>
    <t xml:space="preserve">院所關聯</t>
  </si>
  <si>
    <t xml:space="preserve">Affiliations</t>
  </si>
  <si>
    <t xml:space="preserve">B41</t>
  </si>
  <si>
    <t xml:space="preserve">論文發表</t>
  </si>
  <si>
    <t xml:space="preserve">Publications</t>
  </si>
  <si>
    <t xml:space="preserve">PubMed</t>
  </si>
  <si>
    <t xml:space="preserve">B42</t>
  </si>
  <si>
    <t xml:space="preserve">術式與量能</t>
  </si>
  <si>
    <t xml:space="preserve">Procedures Volume</t>
  </si>
  <si>
    <t xml:space="preserve">B43</t>
  </si>
  <si>
    <t xml:space="preserve">推薦背書</t>
  </si>
  <si>
    <t xml:space="preserve">Endorsements</t>
  </si>
  <si>
    <t xml:space="preserve">B44</t>
  </si>
  <si>
    <t xml:space="preserve">語言能力</t>
  </si>
  <si>
    <t xml:space="preserve">Languages</t>
  </si>
  <si>
    <t xml:space="preserve">B45</t>
  </si>
  <si>
    <r>
      <rPr>
        <sz val="10"/>
        <rFont val="DejaVu Sans"/>
        <family val="2"/>
      </rPr>
      <t xml:space="preserve">內容策展 首 </t>
    </r>
    <r>
      <rPr>
        <sz val="10"/>
        <rFont val="Arial"/>
        <family val="0"/>
        <charset val="1"/>
      </rPr>
      <t xml:space="preserve">500 </t>
    </r>
    <r>
      <rPr>
        <sz val="10"/>
        <rFont val="DejaVu Sans"/>
        <family val="2"/>
      </rPr>
      <t xml:space="preserve">醫師</t>
    </r>
  </si>
  <si>
    <t xml:space="preserve">Curate 500 doctors</t>
  </si>
  <si>
    <t xml:space="preserve">0.05wk×500</t>
  </si>
  <si>
    <t xml:space="preserve">B46</t>
  </si>
  <si>
    <t xml:space="preserve">L07</t>
  </si>
  <si>
    <t xml:space="preserve">Solution Package</t>
  </si>
  <si>
    <t xml:space="preserve">套餐總覽頁</t>
  </si>
  <si>
    <t xml:space="preserve">Package Overview</t>
  </si>
  <si>
    <t xml:space="preserve">NEW entity</t>
  </si>
  <si>
    <t xml:space="preserve">B47</t>
  </si>
  <si>
    <t xml:space="preserve">院所組成</t>
  </si>
  <si>
    <t xml:space="preserve">Hospitals in Package</t>
  </si>
  <si>
    <t xml:space="preserve">B48</t>
  </si>
  <si>
    <t xml:space="preserve">術式與流程</t>
  </si>
  <si>
    <t xml:space="preserve">Procedures Bundled</t>
  </si>
  <si>
    <t xml:space="preserve">B49</t>
  </si>
  <si>
    <r>
      <rPr>
        <sz val="10"/>
        <rFont val="DejaVu Sans"/>
        <family val="2"/>
      </rPr>
      <t xml:space="preserve">設備藥品</t>
    </r>
    <r>
      <rPr>
        <sz val="10"/>
        <rFont val="Arial"/>
        <family val="0"/>
        <charset val="1"/>
      </rPr>
      <t xml:space="preserve">AI</t>
    </r>
  </si>
  <si>
    <t xml:space="preserve">Equip/Drug/AI Bundled</t>
  </si>
  <si>
    <t xml:space="preserve">B50</t>
  </si>
  <si>
    <r>
      <rPr>
        <sz val="10"/>
        <rFont val="Arial"/>
        <family val="0"/>
        <charset val="1"/>
      </rPr>
      <t xml:space="preserve">SOP </t>
    </r>
    <r>
      <rPr>
        <sz val="10"/>
        <rFont val="DejaVu Sans"/>
        <family val="2"/>
      </rPr>
      <t xml:space="preserve">文件</t>
    </r>
  </si>
  <si>
    <t xml:space="preserve">SOP Documentation</t>
  </si>
  <si>
    <t xml:space="preserve">B51</t>
  </si>
  <si>
    <t xml:space="preserve">定價模型</t>
  </si>
  <si>
    <t xml:space="preserve">Pricing Model</t>
  </si>
  <si>
    <t xml:space="preserve">B52</t>
  </si>
  <si>
    <t xml:space="preserve">國家適配</t>
  </si>
  <si>
    <t xml:space="preserve">Country Fit</t>
  </si>
  <si>
    <t xml:space="preserve">B53</t>
  </si>
  <si>
    <r>
      <rPr>
        <sz val="10"/>
        <rFont val="DejaVu Sans"/>
        <family val="2"/>
      </rPr>
      <t xml:space="preserve">採購 </t>
    </r>
    <r>
      <rPr>
        <sz val="10"/>
        <rFont val="Arial"/>
        <family val="0"/>
        <charset val="1"/>
      </rPr>
      <t xml:space="preserve">workflow</t>
    </r>
  </si>
  <si>
    <t xml:space="preserve">Procurement Workflow</t>
  </si>
  <si>
    <t xml:space="preserve">B54</t>
  </si>
  <si>
    <r>
      <rPr>
        <sz val="10"/>
        <rFont val="DejaVu Sans"/>
        <family val="2"/>
      </rPr>
      <t xml:space="preserve">內容策展 </t>
    </r>
    <r>
      <rPr>
        <sz val="10"/>
        <rFont val="Arial"/>
        <family val="0"/>
        <charset val="1"/>
      </rPr>
      <t xml:space="preserve">20 packages</t>
    </r>
  </si>
  <si>
    <t xml:space="preserve">Curate 20 packages</t>
  </si>
  <si>
    <t xml:space="preserve">2wk×20</t>
  </si>
  <si>
    <t xml:space="preserve">C</t>
  </si>
  <si>
    <t xml:space="preserve">L08</t>
  </si>
  <si>
    <t xml:space="preserve">證據引用</t>
  </si>
  <si>
    <t xml:space="preserve">PubMed registry</t>
  </si>
  <si>
    <t xml:space="preserve">Publication Registry</t>
  </si>
  <si>
    <r>
      <rPr>
        <sz val="10"/>
        <rFont val="DejaVu Sans"/>
        <family val="2"/>
      </rPr>
      <t xml:space="preserve">試驗 </t>
    </r>
    <r>
      <rPr>
        <sz val="10"/>
        <rFont val="Arial"/>
        <family val="0"/>
        <charset val="1"/>
      </rPr>
      <t xml:space="preserve">registry</t>
    </r>
  </si>
  <si>
    <t xml:space="preserve">Trial Registry</t>
  </si>
  <si>
    <r>
      <rPr>
        <sz val="10"/>
        <rFont val="Arial"/>
        <family val="0"/>
        <charset val="1"/>
      </rPr>
      <t xml:space="preserve">Outcome </t>
    </r>
    <r>
      <rPr>
        <sz val="10"/>
        <rFont val="DejaVu Sans"/>
        <family val="2"/>
      </rPr>
      <t xml:space="preserve">資料庫 </t>
    </r>
    <r>
      <rPr>
        <sz val="10"/>
        <rFont val="Arial"/>
        <family val="0"/>
        <charset val="1"/>
      </rPr>
      <t xml:space="preserve">versioned</t>
    </r>
  </si>
  <si>
    <t xml:space="preserve">Outcome Registry</t>
  </si>
  <si>
    <t xml:space="preserve">KEY infra</t>
  </si>
  <si>
    <t xml:space="preserve">C04</t>
  </si>
  <si>
    <r>
      <rPr>
        <sz val="10"/>
        <rFont val="Arial"/>
        <family val="0"/>
        <charset val="1"/>
      </rPr>
      <t xml:space="preserve">Guideline </t>
    </r>
    <r>
      <rPr>
        <sz val="10"/>
        <rFont val="DejaVu Sans"/>
        <family val="2"/>
      </rPr>
      <t xml:space="preserve">追蹤</t>
    </r>
  </si>
  <si>
    <t xml:space="preserve">Guideline Tracker</t>
  </si>
  <si>
    <t xml:space="preserve">C05</t>
  </si>
  <si>
    <t xml:space="preserve">引用圖</t>
  </si>
  <si>
    <t xml:space="preserve">Citation Graph</t>
  </si>
  <si>
    <t xml:space="preserve">C06</t>
  </si>
  <si>
    <t xml:space="preserve">DOI registry</t>
  </si>
  <si>
    <t xml:space="preserve">DOI Registry</t>
  </si>
  <si>
    <t xml:space="preserve">C07</t>
  </si>
  <si>
    <t xml:space="preserve">指標方法論頁</t>
  </si>
  <si>
    <t xml:space="preserve">Methodology Pages</t>
  </si>
  <si>
    <t xml:space="preserve">對外解釋</t>
  </si>
  <si>
    <t xml:space="preserve">C08</t>
  </si>
  <si>
    <t xml:space="preserve">provenance changelog</t>
  </si>
  <si>
    <t xml:space="preserve">Provenance Changelog</t>
  </si>
  <si>
    <t xml:space="preserve">C09</t>
  </si>
  <si>
    <t xml:space="preserve">L09</t>
  </si>
  <si>
    <t xml:space="preserve">國際公信力</t>
  </si>
  <si>
    <r>
      <rPr>
        <sz val="10"/>
        <rFont val="Arial"/>
        <family val="0"/>
        <charset val="1"/>
      </rPr>
      <t xml:space="preserve">ICHOM </t>
    </r>
    <r>
      <rPr>
        <sz val="10"/>
        <rFont val="DejaVu Sans"/>
        <family val="2"/>
      </rPr>
      <t xml:space="preserve">映射</t>
    </r>
  </si>
  <si>
    <t xml:space="preserve">ICHOM Mirror</t>
  </si>
  <si>
    <r>
      <rPr>
        <sz val="9"/>
        <color rgb="FF6E7B7A"/>
        <rFont val="DejaVu Sans"/>
        <family val="2"/>
      </rPr>
      <t xml:space="preserve">已簽 </t>
    </r>
    <r>
      <rPr>
        <sz val="9"/>
        <color rgb="FF6E7B7A"/>
        <rFont val="Arial"/>
        <family val="0"/>
        <charset val="1"/>
      </rPr>
      <t xml:space="preserve">MOU</t>
    </r>
  </si>
  <si>
    <t xml:space="preserve">C10</t>
  </si>
  <si>
    <r>
      <rPr>
        <sz val="10"/>
        <rFont val="Arial"/>
        <family val="0"/>
        <charset val="1"/>
      </rPr>
      <t xml:space="preserve">Newsweek </t>
    </r>
    <r>
      <rPr>
        <sz val="10"/>
        <rFont val="DejaVu Sans"/>
        <family val="2"/>
      </rPr>
      <t xml:space="preserve">對接</t>
    </r>
  </si>
  <si>
    <t xml:space="preserve">Newsweek Data Feed</t>
  </si>
  <si>
    <t xml:space="preserve">已有對話</t>
  </si>
  <si>
    <t xml:space="preserve">C11</t>
  </si>
  <si>
    <r>
      <rPr>
        <sz val="10"/>
        <rFont val="Arial"/>
        <family val="0"/>
        <charset val="1"/>
      </rPr>
      <t xml:space="preserve">Statista </t>
    </r>
    <r>
      <rPr>
        <sz val="10"/>
        <rFont val="DejaVu Sans"/>
        <family val="2"/>
      </rPr>
      <t xml:space="preserve">對接</t>
    </r>
  </si>
  <si>
    <t xml:space="preserve">Statista Data Feed</t>
  </si>
  <si>
    <t xml:space="preserve">已合作</t>
  </si>
  <si>
    <r>
      <rPr>
        <sz val="10"/>
        <rFont val="DejaVu Sans"/>
        <family val="2"/>
      </rPr>
      <t xml:space="preserve">跨境 </t>
    </r>
    <r>
      <rPr>
        <sz val="10"/>
        <rFont val="Arial"/>
        <family val="0"/>
        <charset val="1"/>
      </rPr>
      <t xml:space="preserve">benchmark </t>
    </r>
    <r>
      <rPr>
        <sz val="10"/>
        <rFont val="DejaVu Sans"/>
        <family val="2"/>
      </rPr>
      <t xml:space="preserve">引擎</t>
    </r>
  </si>
  <si>
    <t xml:space="preserve">Cross-border Benchmark</t>
  </si>
  <si>
    <t xml:space="preserve">Hard</t>
  </si>
  <si>
    <t xml:space="preserve">C13</t>
  </si>
  <si>
    <r>
      <rPr>
        <sz val="10"/>
        <rFont val="DejaVu Sans"/>
        <family val="2"/>
      </rPr>
      <t xml:space="preserve">標準對齊 </t>
    </r>
    <r>
      <rPr>
        <sz val="10"/>
        <rFont val="Arial"/>
        <family val="0"/>
        <charset val="1"/>
      </rPr>
      <t xml:space="preserve">dashboard</t>
    </r>
  </si>
  <si>
    <t xml:space="preserve">Standards Alignment</t>
  </si>
  <si>
    <t xml:space="preserve">C14</t>
  </si>
  <si>
    <t xml:space="preserve">年度報告引擎</t>
  </si>
  <si>
    <t xml:space="preserve">Annual Report Engine</t>
  </si>
  <si>
    <r>
      <rPr>
        <sz val="9"/>
        <color rgb="FF6E7B7A"/>
        <rFont val="Arial"/>
        <family val="0"/>
        <charset val="1"/>
      </rPr>
      <t xml:space="preserve">Y2</t>
    </r>
    <r>
      <rPr>
        <sz val="9"/>
        <color rgb="FF6E7B7A"/>
        <rFont val="DejaVu Sans"/>
        <family val="2"/>
      </rPr>
      <t xml:space="preserve">必交付</t>
    </r>
  </si>
  <si>
    <t xml:space="preserve">C15</t>
  </si>
  <si>
    <r>
      <rPr>
        <sz val="10"/>
        <rFont val="DejaVu Sans"/>
        <family val="2"/>
      </rPr>
      <t xml:space="preserve">國際 </t>
    </r>
    <r>
      <rPr>
        <sz val="10"/>
        <rFont val="Arial"/>
        <family val="0"/>
        <charset val="1"/>
      </rPr>
      <t xml:space="preserve">ranking tracker</t>
    </r>
  </si>
  <si>
    <t xml:space="preserve">Intl Ranking Participation</t>
  </si>
  <si>
    <t xml:space="preserve">D</t>
  </si>
  <si>
    <t xml:space="preserve">L10</t>
  </si>
  <si>
    <t xml:space="preserve">合作市集</t>
  </si>
  <si>
    <t xml:space="preserve">Partnership funnel</t>
  </si>
  <si>
    <t xml:space="preserve">Start a Partnership</t>
  </si>
  <si>
    <t xml:space="preserve">D02</t>
  </si>
  <si>
    <r>
      <rPr>
        <sz val="10"/>
        <rFont val="Arial"/>
        <family val="0"/>
        <charset val="1"/>
      </rPr>
      <t xml:space="preserve">RFP </t>
    </r>
    <r>
      <rPr>
        <sz val="10"/>
        <rFont val="DejaVu Sans"/>
        <family val="2"/>
      </rPr>
      <t xml:space="preserve">醫師訓練</t>
    </r>
  </si>
  <si>
    <t xml:space="preserve">RFP Physician Training</t>
  </si>
  <si>
    <t xml:space="preserve">D03</t>
  </si>
  <si>
    <r>
      <rPr>
        <sz val="10"/>
        <rFont val="Arial"/>
        <family val="0"/>
        <charset val="1"/>
      </rPr>
      <t xml:space="preserve">RFP </t>
    </r>
    <r>
      <rPr>
        <sz val="10"/>
        <rFont val="DejaVu Sans"/>
        <family val="2"/>
      </rPr>
      <t xml:space="preserve">轉診</t>
    </r>
  </si>
  <si>
    <t xml:space="preserve">RFP Patient Referral</t>
  </si>
  <si>
    <t xml:space="preserve">D04</t>
  </si>
  <si>
    <r>
      <rPr>
        <sz val="10"/>
        <rFont val="Arial"/>
        <family val="0"/>
        <charset val="1"/>
      </rPr>
      <t xml:space="preserve">RFP </t>
    </r>
    <r>
      <rPr>
        <sz val="10"/>
        <rFont val="DejaVu Sans"/>
        <family val="2"/>
      </rPr>
      <t xml:space="preserve">試驗</t>
    </r>
  </si>
  <si>
    <t xml:space="preserve">RFP Clinical Trial</t>
  </si>
  <si>
    <t xml:space="preserve">D05</t>
  </si>
  <si>
    <t xml:space="preserve">RFP R&amp;D</t>
  </si>
  <si>
    <t xml:space="preserve">D06</t>
  </si>
  <si>
    <r>
      <rPr>
        <sz val="10"/>
        <rFont val="Arial"/>
        <family val="0"/>
        <charset val="1"/>
      </rPr>
      <t xml:space="preserve">RFP </t>
    </r>
    <r>
      <rPr>
        <sz val="10"/>
        <rFont val="DejaVu Sans"/>
        <family val="2"/>
      </rPr>
      <t xml:space="preserve">技術授權</t>
    </r>
  </si>
  <si>
    <t xml:space="preserve">RFP Tech Licensing</t>
  </si>
  <si>
    <t xml:space="preserve">D07</t>
  </si>
  <si>
    <r>
      <rPr>
        <sz val="10"/>
        <rFont val="Arial"/>
        <family val="0"/>
        <charset val="1"/>
      </rPr>
      <t xml:space="preserve">RFP </t>
    </r>
    <r>
      <rPr>
        <sz val="10"/>
        <rFont val="DejaVu Sans"/>
        <family val="2"/>
      </rPr>
      <t xml:space="preserve">樣本庫</t>
    </r>
  </si>
  <si>
    <t xml:space="preserve">RFP Tissue/Sample</t>
  </si>
  <si>
    <t xml:space="preserve">D08</t>
  </si>
  <si>
    <t xml:space="preserve">Solution Export catalog</t>
  </si>
  <si>
    <t xml:space="preserve">Solution Export Catalog</t>
  </si>
  <si>
    <t xml:space="preserve">D09</t>
  </si>
  <si>
    <t xml:space="preserve">買家後台</t>
  </si>
  <si>
    <t xml:space="preserve">Buyer Dashboard</t>
  </si>
  <si>
    <t xml:space="preserve">D10</t>
  </si>
  <si>
    <t xml:space="preserve">院方回覆工作區</t>
  </si>
  <si>
    <t xml:space="preserve">Hospital Response Workspace</t>
  </si>
  <si>
    <t xml:space="preserve">D11</t>
  </si>
  <si>
    <t xml:space="preserve">Deal/Data Room</t>
  </si>
  <si>
    <t xml:space="preserve">D12</t>
  </si>
  <si>
    <r>
      <rPr>
        <sz val="10"/>
        <rFont val="Arial"/>
        <family val="0"/>
        <charset val="1"/>
      </rPr>
      <t xml:space="preserve">NDA library </t>
    </r>
    <r>
      <rPr>
        <sz val="10"/>
        <rFont val="DejaVu Sans"/>
        <family val="2"/>
      </rPr>
      <t xml:space="preserve">模板</t>
    </r>
  </si>
  <si>
    <t xml:space="preserve">NDA Library</t>
  </si>
  <si>
    <t xml:space="preserve">D13</t>
  </si>
  <si>
    <t xml:space="preserve">多方訊息</t>
  </si>
  <si>
    <t xml:space="preserve">Multi-party Messaging</t>
  </si>
  <si>
    <t xml:space="preserve">D14</t>
  </si>
  <si>
    <t xml:space="preserve">Activity feed</t>
  </si>
  <si>
    <t xml:space="preserve">Activity Feed</t>
  </si>
  <si>
    <t xml:space="preserve">D15</t>
  </si>
  <si>
    <t xml:space="preserve">媒合評分</t>
  </si>
  <si>
    <t xml:space="preserve">Match Scoring Engine</t>
  </si>
  <si>
    <t xml:space="preserve">F13</t>
  </si>
  <si>
    <t xml:space="preserve">Cursor + LLM</t>
  </si>
  <si>
    <t xml:space="preserve">AI-heavy</t>
  </si>
  <si>
    <t xml:space="preserve">E01</t>
  </si>
  <si>
    <t xml:space="preserve">E</t>
  </si>
  <si>
    <t xml:space="preserve">L11</t>
  </si>
  <si>
    <t xml:space="preserve">帳號權限</t>
  </si>
  <si>
    <t xml:space="preserve">使用者帳號</t>
  </si>
  <si>
    <t xml:space="preserve">User Accounts</t>
  </si>
  <si>
    <t xml:space="preserve">E02</t>
  </si>
  <si>
    <t xml:space="preserve">角色系統</t>
  </si>
  <si>
    <t xml:space="preserve">Role System</t>
  </si>
  <si>
    <t xml:space="preserve">E03</t>
  </si>
  <si>
    <t xml:space="preserve">院所代表驗證</t>
  </si>
  <si>
    <t xml:space="preserve">Hospital Verification</t>
  </si>
  <si>
    <t xml:space="preserve">sensitive</t>
  </si>
  <si>
    <t xml:space="preserve">E04</t>
  </si>
  <si>
    <t xml:space="preserve">SSO</t>
  </si>
  <si>
    <t xml:space="preserve">SSO SAML/OIDC</t>
  </si>
  <si>
    <t xml:space="preserve">E05</t>
  </si>
  <si>
    <t xml:space="preserve">MFA</t>
  </si>
  <si>
    <t xml:space="preserve">MFA/2FA</t>
  </si>
  <si>
    <t xml:space="preserve">E06</t>
  </si>
  <si>
    <t xml:space="preserve">團隊管理</t>
  </si>
  <si>
    <t xml:space="preserve">Team Management</t>
  </si>
  <si>
    <t xml:space="preserve">E07</t>
  </si>
  <si>
    <t xml:space="preserve">權限矩陣</t>
  </si>
  <si>
    <t xml:space="preserve">Permission Matrix</t>
  </si>
  <si>
    <t xml:space="preserve">E08</t>
  </si>
  <si>
    <t xml:space="preserve">活動紀錄</t>
  </si>
  <si>
    <t xml:space="preserve">Audit Log</t>
  </si>
  <si>
    <t xml:space="preserve">E09</t>
  </si>
  <si>
    <t xml:space="preserve">L12</t>
  </si>
  <si>
    <t xml:space="preserve">院所後台</t>
  </si>
  <si>
    <t xml:space="preserve">Onboarding wizard</t>
  </si>
  <si>
    <t xml:space="preserve">Onboarding Wizard</t>
  </si>
  <si>
    <t xml:space="preserve">E10</t>
  </si>
  <si>
    <r>
      <rPr>
        <sz val="10"/>
        <rFont val="Arial"/>
        <family val="0"/>
        <charset val="1"/>
      </rPr>
      <t xml:space="preserve">Profile </t>
    </r>
    <r>
      <rPr>
        <sz val="10"/>
        <rFont val="DejaVu Sans"/>
        <family val="2"/>
      </rPr>
      <t xml:space="preserve">編輯器</t>
    </r>
  </si>
  <si>
    <t xml:space="preserve">Profile Editor</t>
  </si>
  <si>
    <t xml:space="preserve">E11</t>
  </si>
  <si>
    <r>
      <rPr>
        <sz val="10"/>
        <rFont val="Arial"/>
        <family val="0"/>
        <charset val="1"/>
      </rPr>
      <t xml:space="preserve">Program </t>
    </r>
    <r>
      <rPr>
        <sz val="10"/>
        <rFont val="DejaVu Sans"/>
        <family val="2"/>
      </rPr>
      <t xml:space="preserve">編輯</t>
    </r>
  </si>
  <si>
    <t xml:space="preserve">Program Editor</t>
  </si>
  <si>
    <t xml:space="preserve">E12</t>
  </si>
  <si>
    <r>
      <rPr>
        <sz val="10"/>
        <rFont val="Arial"/>
        <family val="0"/>
        <charset val="1"/>
      </rPr>
      <t xml:space="preserve">Outcome </t>
    </r>
    <r>
      <rPr>
        <sz val="10"/>
        <rFont val="DejaVu Sans"/>
        <family val="2"/>
      </rPr>
      <t xml:space="preserve">提交</t>
    </r>
  </si>
  <si>
    <t xml:space="preserve">Outcome Submission</t>
  </si>
  <si>
    <t xml:space="preserve">KEY</t>
  </si>
  <si>
    <t xml:space="preserve">E13</t>
  </si>
  <si>
    <t xml:space="preserve">證據上傳器</t>
  </si>
  <si>
    <t xml:space="preserve">Evidence Uploader</t>
  </si>
  <si>
    <t xml:space="preserve">E14</t>
  </si>
  <si>
    <t xml:space="preserve">醫師檔案</t>
  </si>
  <si>
    <t xml:space="preserve">Doctor Profile Mgmt</t>
  </si>
  <si>
    <t xml:space="preserve">E15</t>
  </si>
  <si>
    <t xml:space="preserve">Equipment Input</t>
  </si>
  <si>
    <t xml:space="preserve">E16</t>
  </si>
  <si>
    <t xml:space="preserve">新聞編輯</t>
  </si>
  <si>
    <t xml:space="preserve">News Editor</t>
  </si>
  <si>
    <t xml:space="preserve">E17</t>
  </si>
  <si>
    <t xml:space="preserve">詢問收件箱</t>
  </si>
  <si>
    <t xml:space="preserve">Inquiry Inbox</t>
  </si>
  <si>
    <t xml:space="preserve">E18</t>
  </si>
  <si>
    <r>
      <rPr>
        <sz val="10"/>
        <rFont val="DejaVu Sans"/>
        <family val="2"/>
      </rPr>
      <t xml:space="preserve">合作 </t>
    </r>
    <r>
      <rPr>
        <sz val="10"/>
        <rFont val="Arial"/>
        <family val="0"/>
        <charset val="1"/>
      </rPr>
      <t xml:space="preserve">pipeline</t>
    </r>
  </si>
  <si>
    <t xml:space="preserve">Coop Pipeline CRM-lite</t>
  </si>
  <si>
    <t xml:space="preserve">E19</t>
  </si>
  <si>
    <t xml:space="preserve">流量分析</t>
  </si>
  <si>
    <t xml:space="preserve">Flow Analytics</t>
  </si>
  <si>
    <t xml:space="preserve">E20</t>
  </si>
  <si>
    <t xml:space="preserve">同儕比較</t>
  </si>
  <si>
    <t xml:space="preserve">Peer Comparison</t>
  </si>
  <si>
    <t xml:space="preserve">E21</t>
  </si>
  <si>
    <t xml:space="preserve">品牌資產庫</t>
  </si>
  <si>
    <t xml:space="preserve">Brand Asset Library</t>
  </si>
  <si>
    <t xml:space="preserve">E22</t>
  </si>
  <si>
    <r>
      <rPr>
        <sz val="10"/>
        <rFont val="DejaVu Sans"/>
        <family val="2"/>
      </rPr>
      <t xml:space="preserve">多步審批 </t>
    </r>
    <r>
      <rPr>
        <sz val="10"/>
        <rFont val="Arial"/>
        <family val="0"/>
        <charset val="1"/>
      </rPr>
      <t xml:space="preserve">workflow</t>
    </r>
  </si>
  <si>
    <t xml:space="preserve">Multi-step Approval</t>
  </si>
  <si>
    <t xml:space="preserve">E23</t>
  </si>
  <si>
    <t xml:space="preserve">Solution Package builder</t>
  </si>
  <si>
    <t xml:space="preserve">Solution Package Builder</t>
  </si>
  <si>
    <t xml:space="preserve">E24</t>
  </si>
  <si>
    <t xml:space="preserve">L13</t>
  </si>
  <si>
    <t xml:space="preserve">收藏實體</t>
  </si>
  <si>
    <t xml:space="preserve">Saved Entities</t>
  </si>
  <si>
    <t xml:space="preserve">E25</t>
  </si>
  <si>
    <t xml:space="preserve">比較表</t>
  </si>
  <si>
    <t xml:space="preserve">Compare Table</t>
  </si>
  <si>
    <t xml:space="preserve">E26</t>
  </si>
  <si>
    <t xml:space="preserve">外送收件箱</t>
  </si>
  <si>
    <t xml:space="preserve">Outreach Inbox</t>
  </si>
  <si>
    <t xml:space="preserve">E27</t>
  </si>
  <si>
    <r>
      <rPr>
        <sz val="10"/>
        <rFont val="Arial"/>
        <family val="0"/>
        <charset val="1"/>
      </rPr>
      <t xml:space="preserve">NDA </t>
    </r>
    <r>
      <rPr>
        <sz val="10"/>
        <rFont val="DejaVu Sans"/>
        <family val="2"/>
      </rPr>
      <t xml:space="preserve">存取</t>
    </r>
  </si>
  <si>
    <t xml:space="preserve">NDA Library Access</t>
  </si>
  <si>
    <t xml:space="preserve">E28</t>
  </si>
  <si>
    <t xml:space="preserve">Project rooms</t>
  </si>
  <si>
    <t xml:space="preserve">Project Rooms</t>
  </si>
  <si>
    <t xml:space="preserve">E29</t>
  </si>
  <si>
    <t xml:space="preserve">通知中心</t>
  </si>
  <si>
    <t xml:space="preserve">Notifications</t>
  </si>
  <si>
    <t xml:space="preserve">E30</t>
  </si>
  <si>
    <t xml:space="preserve">訂閱與報告</t>
  </si>
  <si>
    <t xml:space="preserve">Reports/Subscriptions</t>
  </si>
  <si>
    <t xml:space="preserve">E31</t>
  </si>
  <si>
    <t xml:space="preserve">L14</t>
  </si>
  <si>
    <t xml:space="preserve">平台營運後台</t>
  </si>
  <si>
    <t xml:space="preserve">院所上架審批</t>
  </si>
  <si>
    <t xml:space="preserve">Hospital Onboarding Approval</t>
  </si>
  <si>
    <t xml:space="preserve">E32</t>
  </si>
  <si>
    <r>
      <rPr>
        <sz val="10"/>
        <rFont val="DejaVu Sans"/>
        <family val="2"/>
      </rPr>
      <t xml:space="preserve">資料驗證 </t>
    </r>
    <r>
      <rPr>
        <sz val="10"/>
        <rFont val="Arial"/>
        <family val="0"/>
        <charset val="1"/>
      </rPr>
      <t xml:space="preserve">queue</t>
    </r>
  </si>
  <si>
    <t xml:space="preserve">Data Verification Queue</t>
  </si>
  <si>
    <t xml:space="preserve">E33</t>
  </si>
  <si>
    <r>
      <rPr>
        <sz val="10"/>
        <rFont val="Arial"/>
        <family val="0"/>
        <charset val="1"/>
      </rPr>
      <t xml:space="preserve">SNQ ingestion </t>
    </r>
    <r>
      <rPr>
        <sz val="10"/>
        <rFont val="DejaVu Sans"/>
        <family val="2"/>
      </rPr>
      <t xml:space="preserve">審核</t>
    </r>
  </si>
  <si>
    <t xml:space="preserve">SNQ Annual Ingestion Review</t>
  </si>
  <si>
    <t xml:space="preserve">E34</t>
  </si>
  <si>
    <r>
      <rPr>
        <sz val="10"/>
        <rFont val="DejaVu Sans"/>
        <family val="2"/>
      </rPr>
      <t xml:space="preserve">論文 </t>
    </r>
    <r>
      <rPr>
        <sz val="10"/>
        <rFont val="Arial"/>
        <family val="0"/>
        <charset val="1"/>
      </rPr>
      <t xml:space="preserve">ingestion QC</t>
    </r>
  </si>
  <si>
    <t xml:space="preserve">Paper Ingestion QC</t>
  </si>
  <si>
    <t xml:space="preserve">E35</t>
  </si>
  <si>
    <r>
      <rPr>
        <sz val="10"/>
        <rFont val="DejaVu Sans"/>
        <family val="2"/>
      </rPr>
      <t xml:space="preserve">內部 </t>
    </r>
    <r>
      <rPr>
        <sz val="10"/>
        <rFont val="Arial"/>
        <family val="0"/>
        <charset val="1"/>
      </rPr>
      <t xml:space="preserve">workflow </t>
    </r>
    <r>
      <rPr>
        <sz val="10"/>
        <rFont val="DejaVu Sans"/>
        <family val="2"/>
      </rPr>
      <t xml:space="preserve">管理</t>
    </r>
  </si>
  <si>
    <t xml:space="preserve">Internal Workflow Mgmt</t>
  </si>
  <si>
    <t xml:space="preserve">E36</t>
  </si>
  <si>
    <t xml:space="preserve">使用者支援</t>
  </si>
  <si>
    <t xml:space="preserve">User Support Tools</t>
  </si>
  <si>
    <t xml:space="preserve">E37</t>
  </si>
  <si>
    <t xml:space="preserve">內容發佈</t>
  </si>
  <si>
    <t xml:space="preserve">Content Publishing</t>
  </si>
  <si>
    <t xml:space="preserve">E38</t>
  </si>
  <si>
    <r>
      <rPr>
        <sz val="10"/>
        <rFont val="DejaVu Sans"/>
        <family val="2"/>
      </rPr>
      <t xml:space="preserve">資產庫 </t>
    </r>
    <r>
      <rPr>
        <sz val="10"/>
        <rFont val="Arial"/>
        <family val="0"/>
        <charset val="1"/>
      </rPr>
      <t xml:space="preserve">DAM</t>
    </r>
  </si>
  <si>
    <t xml:space="preserve">Asset Library / DAM</t>
  </si>
  <si>
    <t xml:space="preserve">E39</t>
  </si>
  <si>
    <r>
      <rPr>
        <sz val="10"/>
        <rFont val="DejaVu Sans"/>
        <family val="2"/>
      </rPr>
      <t xml:space="preserve">內部 </t>
    </r>
    <r>
      <rPr>
        <sz val="10"/>
        <rFont val="Arial"/>
        <family val="0"/>
        <charset val="1"/>
      </rPr>
      <t xml:space="preserve">BI</t>
    </r>
  </si>
  <si>
    <t xml:space="preserve">Internal BI Reports</t>
  </si>
  <si>
    <t xml:space="preserve">E40</t>
  </si>
  <si>
    <t xml:space="preserve">計費訂閱</t>
  </si>
  <si>
    <t xml:space="preserve">Billing/Subscription</t>
  </si>
  <si>
    <t xml:space="preserve">E41</t>
  </si>
  <si>
    <t xml:space="preserve">爭議處理</t>
  </si>
  <si>
    <t xml:space="preserve">Dispute Resolution</t>
  </si>
  <si>
    <t xml:space="preserve">F01</t>
  </si>
  <si>
    <t xml:space="preserve">F</t>
  </si>
  <si>
    <t xml:space="preserve">L15</t>
  </si>
  <si>
    <t xml:space="preserve">資料管線</t>
  </si>
  <si>
    <r>
      <rPr>
        <sz val="10"/>
        <rFont val="Arial"/>
        <family val="0"/>
        <charset val="1"/>
      </rPr>
      <t xml:space="preserve">SNQ </t>
    </r>
    <r>
      <rPr>
        <sz val="10"/>
        <rFont val="DejaVu Sans"/>
        <family val="2"/>
      </rPr>
      <t xml:space="preserve">年度 </t>
    </r>
    <r>
      <rPr>
        <sz val="10"/>
        <rFont val="Arial"/>
        <family val="0"/>
        <charset val="1"/>
      </rPr>
      <t xml:space="preserve">import</t>
    </r>
  </si>
  <si>
    <t xml:space="preserve">SNQ Annual Import</t>
  </si>
  <si>
    <t xml:space="preserve">F02</t>
  </si>
  <si>
    <t xml:space="preserve">PubMed crawler</t>
  </si>
  <si>
    <t xml:space="preserve">PubMed Crawler</t>
  </si>
  <si>
    <t xml:space="preserve">F03</t>
  </si>
  <si>
    <t xml:space="preserve">ClinicalTrials sync</t>
  </si>
  <si>
    <t xml:space="preserve">ClinicalTrials Sync</t>
  </si>
  <si>
    <t xml:space="preserve">F04</t>
  </si>
  <si>
    <r>
      <rPr>
        <sz val="10"/>
        <rFont val="DejaVu Sans"/>
        <family val="2"/>
      </rPr>
      <t xml:space="preserve">健保署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醫策會</t>
    </r>
  </si>
  <si>
    <t xml:space="preserve">NHIA / Medical Council</t>
  </si>
  <si>
    <t xml:space="preserve">uncertain</t>
  </si>
  <si>
    <t xml:space="preserve">F05</t>
  </si>
  <si>
    <r>
      <rPr>
        <sz val="10"/>
        <rFont val="DejaVu Sans"/>
        <family val="2"/>
      </rPr>
      <t xml:space="preserve">國際 </t>
    </r>
    <r>
      <rPr>
        <sz val="10"/>
        <rFont val="Arial"/>
        <family val="0"/>
        <charset val="1"/>
      </rPr>
      <t xml:space="preserve">registry sync</t>
    </r>
  </si>
  <si>
    <t xml:space="preserve">Intl Registry Sync</t>
  </si>
  <si>
    <t xml:space="preserve">F06</t>
  </si>
  <si>
    <r>
      <rPr>
        <sz val="10"/>
        <rFont val="DejaVu Sans"/>
        <family val="2"/>
      </rPr>
      <t xml:space="preserve">院所自填 </t>
    </r>
    <r>
      <rPr>
        <sz val="10"/>
        <rFont val="Arial"/>
        <family val="0"/>
        <charset val="1"/>
      </rPr>
      <t xml:space="preserve">submission</t>
    </r>
  </si>
  <si>
    <t xml:space="preserve">Hospital Self-submission</t>
  </si>
  <si>
    <t xml:space="preserve">F07</t>
  </si>
  <si>
    <t xml:space="preserve">圖像影像資產</t>
  </si>
  <si>
    <t xml:space="preserve">Image/Video Assets</t>
  </si>
  <si>
    <t xml:space="preserve">F08</t>
  </si>
  <si>
    <r>
      <rPr>
        <sz val="10"/>
        <rFont val="Arial"/>
        <family val="0"/>
        <charset val="1"/>
      </rPr>
      <t xml:space="preserve">RWD </t>
    </r>
    <r>
      <rPr>
        <sz val="10"/>
        <rFont val="DejaVu Sans"/>
        <family val="2"/>
      </rPr>
      <t xml:space="preserve">匿名化</t>
    </r>
  </si>
  <si>
    <t xml:space="preserve">RWD Anonymized</t>
  </si>
  <si>
    <t xml:space="preserve">F09</t>
  </si>
  <si>
    <r>
      <rPr>
        <sz val="10"/>
        <rFont val="DejaVu Sans"/>
        <family val="2"/>
      </rPr>
      <t xml:space="preserve">手動策展 </t>
    </r>
    <r>
      <rPr>
        <sz val="10"/>
        <rFont val="Arial"/>
        <family val="0"/>
        <charset val="1"/>
      </rPr>
      <t xml:space="preserve">queue</t>
    </r>
  </si>
  <si>
    <t xml:space="preserve">Manual Curation Queue</t>
  </si>
  <si>
    <t xml:space="preserve">F10</t>
  </si>
  <si>
    <r>
      <rPr>
        <sz val="10"/>
        <rFont val="Arial"/>
        <family val="0"/>
        <charset val="1"/>
      </rPr>
      <t xml:space="preserve">ETL </t>
    </r>
    <r>
      <rPr>
        <sz val="10"/>
        <rFont val="DejaVu Sans"/>
        <family val="2"/>
      </rPr>
      <t xml:space="preserve">監控</t>
    </r>
  </si>
  <si>
    <t xml:space="preserve">ETL Monitoring</t>
  </si>
  <si>
    <t xml:space="preserve">F11</t>
  </si>
  <si>
    <t xml:space="preserve">L16</t>
  </si>
  <si>
    <r>
      <rPr>
        <sz val="10"/>
        <rFont val="Arial"/>
        <family val="0"/>
        <charset val="1"/>
      </rPr>
      <t xml:space="preserve">AI </t>
    </r>
    <r>
      <rPr>
        <sz val="10"/>
        <rFont val="DejaVu Sans"/>
        <family val="2"/>
      </rPr>
      <t xml:space="preserve">層</t>
    </r>
  </si>
  <si>
    <r>
      <rPr>
        <sz val="10"/>
        <rFont val="Arial"/>
        <family val="0"/>
        <charset val="1"/>
      </rPr>
      <t xml:space="preserve">AI </t>
    </r>
    <r>
      <rPr>
        <sz val="10"/>
        <rFont val="DejaVu Sans"/>
        <family val="2"/>
      </rPr>
      <t xml:space="preserve">合作提案產生</t>
    </r>
  </si>
  <si>
    <t xml:space="preserve">AI Cooperation Proposal</t>
  </si>
  <si>
    <t xml:space="preserve">F12</t>
  </si>
  <si>
    <r>
      <rPr>
        <sz val="10"/>
        <rFont val="Arial"/>
        <family val="0"/>
        <charset val="1"/>
      </rPr>
      <t xml:space="preserve">AI </t>
    </r>
    <r>
      <rPr>
        <sz val="10"/>
        <rFont val="DejaVu Sans"/>
        <family val="2"/>
      </rPr>
      <t xml:space="preserve">疾病 </t>
    </r>
    <r>
      <rPr>
        <sz val="10"/>
        <rFont val="Arial"/>
        <family val="0"/>
        <charset val="1"/>
      </rPr>
      <t xml:space="preserve">Q&amp;A</t>
    </r>
  </si>
  <si>
    <t xml:space="preserve">AI Disease Q&amp;A</t>
  </si>
  <si>
    <t xml:space="preserve">RAG</t>
  </si>
  <si>
    <r>
      <rPr>
        <sz val="10"/>
        <rFont val="Arial"/>
        <family val="0"/>
        <charset val="1"/>
      </rPr>
      <t xml:space="preserve">AI </t>
    </r>
    <r>
      <rPr>
        <sz val="10"/>
        <rFont val="DejaVu Sans"/>
        <family val="2"/>
      </rPr>
      <t xml:space="preserve">醫院媒合</t>
    </r>
  </si>
  <si>
    <t xml:space="preserve">AI Hospital Matching</t>
  </si>
  <si>
    <t xml:space="preserve">F14</t>
  </si>
  <si>
    <t xml:space="preserve">證據摘要</t>
  </si>
  <si>
    <t xml:space="preserve">Evidence Summarization</t>
  </si>
  <si>
    <t xml:space="preserve">ops tool</t>
  </si>
  <si>
    <t xml:space="preserve">F15</t>
  </si>
  <si>
    <r>
      <rPr>
        <sz val="10"/>
        <rFont val="DejaVu Sans"/>
        <family val="2"/>
      </rPr>
      <t xml:space="preserve">多語翻譯 </t>
    </r>
    <r>
      <rPr>
        <sz val="10"/>
        <rFont val="Arial"/>
        <family val="0"/>
        <charset val="1"/>
      </rPr>
      <t xml:space="preserve">pipeline</t>
    </r>
  </si>
  <si>
    <t xml:space="preserve">Multi-lingual Translation</t>
  </si>
  <si>
    <t xml:space="preserve">writer review</t>
  </si>
  <si>
    <t xml:space="preserve">F16</t>
  </si>
  <si>
    <t xml:space="preserve">Outcome benchmarking</t>
  </si>
  <si>
    <t xml:space="preserve">Outcome Benchmarking</t>
  </si>
  <si>
    <t xml:space="preserve">hard</t>
  </si>
  <si>
    <t xml:space="preserve">F17</t>
  </si>
  <si>
    <r>
      <rPr>
        <sz val="10"/>
        <rFont val="DejaVu Sans"/>
        <family val="2"/>
      </rPr>
      <t xml:space="preserve">買賣方 </t>
    </r>
    <r>
      <rPr>
        <sz val="10"/>
        <rFont val="Arial"/>
        <family val="0"/>
        <charset val="1"/>
      </rPr>
      <t xml:space="preserve">fit scoring</t>
    </r>
  </si>
  <si>
    <t xml:space="preserve">Buyer-Hospital Fit Scoring</t>
  </si>
  <si>
    <t xml:space="preserve">F18</t>
  </si>
  <si>
    <r>
      <rPr>
        <sz val="10"/>
        <rFont val="DejaVu Sans"/>
        <family val="2"/>
      </rPr>
      <t xml:space="preserve">論文 </t>
    </r>
    <r>
      <rPr>
        <sz val="10"/>
        <rFont val="Arial"/>
        <family val="0"/>
        <charset val="1"/>
      </rPr>
      <t xml:space="preserve">auto-tagging</t>
    </r>
  </si>
  <si>
    <t xml:space="preserve">Paper Auto-tagging</t>
  </si>
  <si>
    <t xml:space="preserve">F19</t>
  </si>
  <si>
    <t xml:space="preserve">資料異常偵測</t>
  </si>
  <si>
    <t xml:space="preserve">Anomaly Detection</t>
  </si>
  <si>
    <t xml:space="preserve">G01</t>
  </si>
  <si>
    <t xml:space="preserve">G</t>
  </si>
  <si>
    <t xml:space="preserve">L17</t>
  </si>
  <si>
    <t xml:space="preserve">信任合規</t>
  </si>
  <si>
    <t xml:space="preserve">provenance dashboard</t>
  </si>
  <si>
    <t xml:space="preserve">Provenance Dashboard</t>
  </si>
  <si>
    <t xml:space="preserve">G02</t>
  </si>
  <si>
    <t xml:space="preserve">驗證徽章</t>
  </si>
  <si>
    <t xml:space="preserve">Verification Badges</t>
  </si>
  <si>
    <t xml:space="preserve">G03</t>
  </si>
  <si>
    <t xml:space="preserve">認證效期追蹤</t>
  </si>
  <si>
    <t xml:space="preserve">Cert Valid Date Tracker</t>
  </si>
  <si>
    <t xml:space="preserve">G04</t>
  </si>
  <si>
    <r>
      <rPr>
        <sz val="10"/>
        <rFont val="DejaVu Sans"/>
        <family val="2"/>
      </rPr>
      <t xml:space="preserve">爭議更正 </t>
    </r>
    <r>
      <rPr>
        <sz val="10"/>
        <rFont val="Arial"/>
        <family val="0"/>
        <charset val="1"/>
      </rPr>
      <t xml:space="preserve">workflow</t>
    </r>
  </si>
  <si>
    <t xml:space="preserve">Dispute/Correction WF</t>
  </si>
  <si>
    <t xml:space="preserve">G05</t>
  </si>
  <si>
    <t xml:space="preserve">個資匿名化</t>
  </si>
  <si>
    <t xml:space="preserve">Anonymization</t>
  </si>
  <si>
    <t xml:space="preserve">G06</t>
  </si>
  <si>
    <t xml:space="preserve">個資法醫療法</t>
  </si>
  <si>
    <t xml:space="preserve">PIPL &amp; Medical Law</t>
  </si>
  <si>
    <t xml:space="preserve">Cursor+Legal</t>
  </si>
  <si>
    <t xml:space="preserve">legal-heavy</t>
  </si>
  <si>
    <t xml:space="preserve">G07</t>
  </si>
  <si>
    <t xml:space="preserve">HIPAA / GDPR</t>
  </si>
  <si>
    <t xml:space="preserve">G08</t>
  </si>
  <si>
    <t xml:space="preserve">ISO 27001 / SOC2</t>
  </si>
  <si>
    <t xml:space="preserve">ISO 27001 SOC2</t>
  </si>
  <si>
    <t xml:space="preserve">audit</t>
  </si>
  <si>
    <t xml:space="preserve">G09</t>
  </si>
  <si>
    <t xml:space="preserve">醫療廣告法防護</t>
  </si>
  <si>
    <t xml:space="preserve">Medical Ad Law Guard</t>
  </si>
  <si>
    <t xml:space="preserve">G10</t>
  </si>
  <si>
    <t xml:space="preserve">資安狀態頁</t>
  </si>
  <si>
    <t xml:space="preserve">Cyber Status Page</t>
  </si>
  <si>
    <t xml:space="preserve">G11</t>
  </si>
  <si>
    <t xml:space="preserve">L18</t>
  </si>
  <si>
    <r>
      <rPr>
        <sz val="10"/>
        <rFont val="Arial"/>
        <family val="0"/>
        <charset val="1"/>
      </rPr>
      <t xml:space="preserve">API </t>
    </r>
    <r>
      <rPr>
        <sz val="10"/>
        <rFont val="DejaVu Sans"/>
        <family val="2"/>
      </rPr>
      <t xml:space="preserve">整合</t>
    </r>
  </si>
  <si>
    <r>
      <rPr>
        <sz val="10"/>
        <rFont val="DejaVu Sans"/>
        <family val="2"/>
      </rPr>
      <t xml:space="preserve">公開讀 </t>
    </r>
    <r>
      <rPr>
        <sz val="10"/>
        <rFont val="Arial"/>
        <family val="0"/>
        <charset val="1"/>
      </rPr>
      <t xml:space="preserve">API</t>
    </r>
  </si>
  <si>
    <t xml:space="preserve">Public Read API</t>
  </si>
  <si>
    <t xml:space="preserve">G12</t>
  </si>
  <si>
    <r>
      <rPr>
        <sz val="10"/>
        <rFont val="DejaVu Sans"/>
        <family val="2"/>
      </rPr>
      <t xml:space="preserve">合作夥伴寫 </t>
    </r>
    <r>
      <rPr>
        <sz val="10"/>
        <rFont val="Arial"/>
        <family val="0"/>
        <charset val="1"/>
      </rPr>
      <t xml:space="preserve">API</t>
    </r>
  </si>
  <si>
    <t xml:space="preserve">Partner Write API</t>
  </si>
  <si>
    <t xml:space="preserve">G13</t>
  </si>
  <si>
    <t xml:space="preserve">SSO partner</t>
  </si>
  <si>
    <t xml:space="preserve">SSO Partner</t>
  </si>
  <si>
    <t xml:space="preserve">G14</t>
  </si>
  <si>
    <t xml:space="preserve">CRM integrations</t>
  </si>
  <si>
    <t xml:space="preserve">CRM Integrations</t>
  </si>
  <si>
    <t xml:space="preserve">G15</t>
  </si>
  <si>
    <r>
      <rPr>
        <sz val="10"/>
        <rFont val="Arial"/>
        <family val="0"/>
        <charset val="1"/>
      </rPr>
      <t xml:space="preserve">Email </t>
    </r>
    <r>
      <rPr>
        <sz val="10"/>
        <rFont val="DejaVu Sans"/>
        <family val="2"/>
      </rPr>
      <t xml:space="preserve">自動化</t>
    </r>
  </si>
  <si>
    <t xml:space="preserve">Email Automation</t>
  </si>
  <si>
    <t xml:space="preserve">G16</t>
  </si>
  <si>
    <r>
      <rPr>
        <sz val="10"/>
        <rFont val="Arial"/>
        <family val="0"/>
        <charset val="1"/>
      </rPr>
      <t xml:space="preserve">Slack / Teams </t>
    </r>
    <r>
      <rPr>
        <sz val="10"/>
        <rFont val="DejaVu Sans"/>
        <family val="2"/>
      </rPr>
      <t xml:space="preserve">通知</t>
    </r>
  </si>
  <si>
    <t xml:space="preserve">Slack/Teams Notif</t>
  </si>
  <si>
    <t xml:space="preserve">G17</t>
  </si>
  <si>
    <t xml:space="preserve">行事曆整合</t>
  </si>
  <si>
    <t xml:space="preserve">Calendar Integrations</t>
  </si>
  <si>
    <t xml:space="preserve">G18</t>
  </si>
  <si>
    <r>
      <rPr>
        <sz val="10"/>
        <rFont val="DejaVu Sans"/>
        <family val="2"/>
      </rPr>
      <t xml:space="preserve">付費通道 </t>
    </r>
    <r>
      <rPr>
        <sz val="10"/>
        <rFont val="Arial"/>
        <family val="0"/>
        <charset val="1"/>
      </rPr>
      <t xml:space="preserve">Stripe</t>
    </r>
  </si>
  <si>
    <t xml:space="preserve">Payment Stripe</t>
  </si>
  <si>
    <t xml:space="preserve">G19</t>
  </si>
  <si>
    <r>
      <rPr>
        <sz val="10"/>
        <rFont val="DejaVu Sans"/>
        <family val="2"/>
      </rPr>
      <t xml:space="preserve">媒體 </t>
    </r>
    <r>
      <rPr>
        <sz val="10"/>
        <rFont val="Arial"/>
        <family val="0"/>
        <charset val="1"/>
      </rPr>
      <t xml:space="preserve">PR push</t>
    </r>
  </si>
  <si>
    <t xml:space="preserve">Media PR Push</t>
  </si>
  <si>
    <t xml:space="preserve">G20</t>
  </si>
  <si>
    <t xml:space="preserve">L19</t>
  </si>
  <si>
    <t xml:space="preserve">變現計費</t>
  </si>
  <si>
    <r>
      <rPr>
        <sz val="10"/>
        <rFont val="DejaVu Sans"/>
        <family val="2"/>
      </rPr>
      <t xml:space="preserve">院所 </t>
    </r>
    <r>
      <rPr>
        <sz val="10"/>
        <rFont val="Arial"/>
        <family val="0"/>
        <charset val="1"/>
      </rPr>
      <t xml:space="preserve">tier </t>
    </r>
    <r>
      <rPr>
        <sz val="10"/>
        <rFont val="DejaVu Sans"/>
        <family val="2"/>
      </rPr>
      <t xml:space="preserve">系統</t>
    </r>
  </si>
  <si>
    <t xml:space="preserve">Hospital Tier System</t>
  </si>
  <si>
    <t xml:space="preserve">G21</t>
  </si>
  <si>
    <t xml:space="preserve">買家訂閱方案</t>
  </si>
  <si>
    <t xml:space="preserve">Buyer Subscription Tiers</t>
  </si>
  <si>
    <t xml:space="preserve">G22</t>
  </si>
  <si>
    <r>
      <rPr>
        <sz val="10"/>
        <rFont val="DejaVu Sans"/>
        <family val="2"/>
      </rPr>
      <t xml:space="preserve">資料 </t>
    </r>
    <r>
      <rPr>
        <sz val="10"/>
        <rFont val="Arial"/>
        <family val="0"/>
        <charset val="1"/>
      </rPr>
      <t xml:space="preserve">API </t>
    </r>
    <r>
      <rPr>
        <sz val="10"/>
        <rFont val="DejaVu Sans"/>
        <family val="2"/>
      </rPr>
      <t xml:space="preserve">方案</t>
    </r>
  </si>
  <si>
    <t xml:space="preserve">Data API Plans</t>
  </si>
  <si>
    <t xml:space="preserve">G23</t>
  </si>
  <si>
    <t xml:space="preserve">客製化報告訂單</t>
  </si>
  <si>
    <t xml:space="preserve">Custom Report Orders</t>
  </si>
  <si>
    <t xml:space="preserve">G24</t>
  </si>
  <si>
    <t xml:space="preserve">媒合成交費</t>
  </si>
  <si>
    <t xml:space="preserve">Lead Generation Fees</t>
  </si>
  <si>
    <t xml:space="preserve">G25</t>
  </si>
  <si>
    <t xml:space="preserve">活動贊助露出</t>
  </si>
  <si>
    <t xml:space="preserve">Event Sponsorship</t>
  </si>
  <si>
    <t xml:space="preserve">G26</t>
  </si>
  <si>
    <t xml:space="preserve">發票計費</t>
  </si>
  <si>
    <t xml:space="preserve">Invoice/Billing</t>
  </si>
  <si>
    <t xml:space="preserve">G27</t>
  </si>
  <si>
    <t xml:space="preserve">收入認列</t>
  </si>
  <si>
    <t xml:space="preserve">Revenue Recognition</t>
  </si>
  <si>
    <t xml:space="preserve">X01</t>
  </si>
  <si>
    <t xml:space="preserve">X</t>
  </si>
  <si>
    <t xml:space="preserve">L20</t>
  </si>
  <si>
    <t xml:space="preserve">跨層基建</t>
  </si>
  <si>
    <t xml:space="preserve">Design System tokens + components</t>
  </si>
  <si>
    <t xml:space="preserve">Design System</t>
  </si>
  <si>
    <t xml:space="preserve">Figma/v0</t>
  </si>
  <si>
    <t xml:space="preserve">X02</t>
  </si>
  <si>
    <t xml:space="preserve">DevOps / Infra setup</t>
  </si>
  <si>
    <t xml:space="preserve">DevOps Infra</t>
  </si>
  <si>
    <t xml:space="preserve">X03</t>
  </si>
  <si>
    <r>
      <rPr>
        <sz val="10"/>
        <rFont val="Arial"/>
        <family val="0"/>
        <charset val="1"/>
      </rPr>
      <t xml:space="preserve">QA / </t>
    </r>
    <r>
      <rPr>
        <sz val="10"/>
        <rFont val="DejaVu Sans"/>
        <family val="2"/>
      </rPr>
      <t xml:space="preserve">測試框架</t>
    </r>
  </si>
  <si>
    <t xml:space="preserve">QA / Testing Framework</t>
  </si>
  <si>
    <t xml:space="preserve">X04</t>
  </si>
  <si>
    <r>
      <rPr>
        <sz val="10"/>
        <rFont val="DejaVu Sans"/>
        <family val="2"/>
      </rPr>
      <t xml:space="preserve">監控 </t>
    </r>
    <r>
      <rPr>
        <sz val="10"/>
        <rFont val="Arial"/>
        <family val="0"/>
        <charset val="1"/>
      </rPr>
      <t xml:space="preserve">/ </t>
    </r>
    <r>
      <rPr>
        <sz val="10"/>
        <rFont val="DejaVu Sans"/>
        <family val="2"/>
      </rPr>
      <t xml:space="preserve">告警</t>
    </r>
  </si>
  <si>
    <t xml:space="preserve">Monitoring / Alerting</t>
  </si>
  <si>
    <t xml:space="preserve">X05</t>
  </si>
  <si>
    <r>
      <rPr>
        <sz val="10"/>
        <rFont val="DejaVu Sans"/>
        <family val="2"/>
      </rPr>
      <t xml:space="preserve">文件 </t>
    </r>
    <r>
      <rPr>
        <sz val="10"/>
        <rFont val="Arial"/>
        <family val="0"/>
        <charset val="1"/>
      </rPr>
      <t xml:space="preserve">/ API docs</t>
    </r>
  </si>
  <si>
    <t xml:space="preserve">Documentation</t>
  </si>
  <si>
    <t xml:space="preserve">X06</t>
  </si>
  <si>
    <r>
      <rPr>
        <sz val="10"/>
        <rFont val="Arial"/>
        <family val="0"/>
        <charset val="1"/>
      </rPr>
      <t xml:space="preserve">EN </t>
    </r>
    <r>
      <rPr>
        <sz val="10"/>
        <rFont val="DejaVu Sans"/>
        <family val="2"/>
      </rPr>
      <t xml:space="preserve">內容本地化</t>
    </r>
  </si>
  <si>
    <t xml:space="preserve">Content Localization EN</t>
  </si>
  <si>
    <t xml:space="preserve">medical-grade EN</t>
  </si>
  <si>
    <t xml:space="preserve">X07</t>
  </si>
  <si>
    <t xml:space="preserve">Brand / Visual identity</t>
  </si>
  <si>
    <t xml:space="preserve">Brand Visual</t>
  </si>
  <si>
    <t xml:space="preserve">Figma</t>
  </si>
  <si>
    <r>
      <rPr>
        <b val="true"/>
        <sz val="18"/>
        <color rgb="FF0D1F1E"/>
        <rFont val="DejaVu Sans"/>
        <family val="2"/>
      </rPr>
      <t xml:space="preserve">依 </t>
    </r>
    <r>
      <rPr>
        <b val="true"/>
        <sz val="18"/>
        <color rgb="FF0D1F1E"/>
        <rFont val="Arial"/>
        <family val="0"/>
        <charset val="1"/>
      </rPr>
      <t xml:space="preserve">Zone </t>
    </r>
    <r>
      <rPr>
        <b val="true"/>
        <sz val="18"/>
        <color rgb="FF0D1F1E"/>
        <rFont val="DejaVu Sans"/>
        <family val="2"/>
      </rPr>
      <t xml:space="preserve">加總</t>
    </r>
  </si>
  <si>
    <t xml:space="preserve">名稱</t>
  </si>
  <si>
    <t xml:space="preserve">Modules</t>
  </si>
  <si>
    <r>
      <rPr>
        <b val="true"/>
        <sz val="10"/>
        <color rgb="FFFFFFFF"/>
        <rFont val="Arial"/>
        <family val="0"/>
        <charset val="1"/>
      </rPr>
      <t xml:space="preserve">Base </t>
    </r>
    <r>
      <rPr>
        <b val="true"/>
        <sz val="10"/>
        <color rgb="FFFFFFFF"/>
        <rFont val="DejaVu Sans"/>
        <family val="2"/>
      </rPr>
      <t xml:space="preserve">總</t>
    </r>
  </si>
  <si>
    <r>
      <rPr>
        <b val="true"/>
        <sz val="10"/>
        <color rgb="FFFFFFFF"/>
        <rFont val="Arial"/>
        <family val="0"/>
        <charset val="1"/>
      </rPr>
      <t xml:space="preserve">Opt </t>
    </r>
    <r>
      <rPr>
        <b val="true"/>
        <sz val="10"/>
        <color rgb="FFFFFFFF"/>
        <rFont val="DejaVu Sans"/>
        <family val="2"/>
      </rPr>
      <t xml:space="preserve">總</t>
    </r>
  </si>
  <si>
    <r>
      <rPr>
        <b val="true"/>
        <sz val="10"/>
        <color rgb="FFFFFFFF"/>
        <rFont val="Arial"/>
        <family val="0"/>
        <charset val="1"/>
      </rPr>
      <t xml:space="preserve">Cons </t>
    </r>
    <r>
      <rPr>
        <b val="true"/>
        <sz val="10"/>
        <color rgb="FFFFFFFF"/>
        <rFont val="DejaVu Sans"/>
        <family val="2"/>
      </rPr>
      <t xml:space="preserve">總</t>
    </r>
  </si>
  <si>
    <r>
      <rPr>
        <b val="true"/>
        <sz val="10"/>
        <color rgb="FFFFFFFF"/>
        <rFont val="Arial"/>
        <family val="0"/>
        <charset val="1"/>
      </rPr>
      <t xml:space="preserve">Opt </t>
    </r>
    <r>
      <rPr>
        <b val="true"/>
        <sz val="10"/>
        <color rgb="FFFFFFFF"/>
        <rFont val="DejaVu Sans"/>
        <family val="2"/>
      </rPr>
      <t xml:space="preserve">年</t>
    </r>
  </si>
  <si>
    <r>
      <rPr>
        <b val="true"/>
        <sz val="10"/>
        <color rgb="FFFFFFFF"/>
        <rFont val="Arial"/>
        <family val="0"/>
        <charset val="1"/>
      </rPr>
      <t xml:space="preserve">Cons </t>
    </r>
    <r>
      <rPr>
        <b val="true"/>
        <sz val="10"/>
        <color rgb="FFFFFFFF"/>
        <rFont val="DejaVu Sans"/>
        <family val="2"/>
      </rPr>
      <t xml:space="preserve">年</t>
    </r>
  </si>
  <si>
    <r>
      <rPr>
        <b val="true"/>
        <sz val="10"/>
        <color rgb="FFFFFFFF"/>
        <rFont val="DejaVu Sans"/>
        <family val="2"/>
      </rPr>
      <t xml:space="preserve">佔比</t>
    </r>
    <r>
      <rPr>
        <b val="true"/>
        <sz val="10"/>
        <color rgb="FFFFFFFF"/>
        <rFont val="Arial"/>
        <family val="0"/>
        <charset val="1"/>
      </rPr>
      <t xml:space="preserve">(opt)</t>
    </r>
  </si>
  <si>
    <r>
      <rPr>
        <sz val="10"/>
        <rFont val="DejaVu Sans"/>
        <family val="2"/>
      </rPr>
      <t xml:space="preserve">對外探索層 </t>
    </r>
    <r>
      <rPr>
        <sz val="10"/>
        <rFont val="Arial"/>
        <family val="0"/>
        <charset val="1"/>
      </rPr>
      <t xml:space="preserve">/ Public Front</t>
    </r>
  </si>
  <si>
    <r>
      <rPr>
        <sz val="10"/>
        <rFont val="DejaVu Sans"/>
        <family val="2"/>
      </rPr>
      <t xml:space="preserve">主檔層 </t>
    </r>
    <r>
      <rPr>
        <sz val="10"/>
        <rFont val="Arial"/>
        <family val="0"/>
        <charset val="1"/>
      </rPr>
      <t xml:space="preserve">/ Entity Profiles</t>
    </r>
  </si>
  <si>
    <r>
      <rPr>
        <sz val="10"/>
        <rFont val="DejaVu Sans"/>
        <family val="2"/>
      </rPr>
      <t xml:space="preserve">證據與國際公信力 </t>
    </r>
    <r>
      <rPr>
        <sz val="10"/>
        <rFont val="Arial"/>
        <family val="0"/>
        <charset val="1"/>
      </rPr>
      <t xml:space="preserve">/ Evidence &amp; Authority</t>
    </r>
  </si>
  <si>
    <r>
      <rPr>
        <sz val="10"/>
        <rFont val="DejaVu Sans"/>
        <family val="2"/>
      </rPr>
      <t xml:space="preserve">合作市集 </t>
    </r>
    <r>
      <rPr>
        <sz val="10"/>
        <rFont val="Arial"/>
        <family val="0"/>
        <charset val="1"/>
      </rPr>
      <t xml:space="preserve">/ Marketplace</t>
    </r>
  </si>
  <si>
    <r>
      <rPr>
        <sz val="10"/>
        <rFont val="DejaVu Sans"/>
        <family val="2"/>
      </rPr>
      <t xml:space="preserve">後台層 </t>
    </r>
    <r>
      <rPr>
        <sz val="10"/>
        <rFont val="Arial"/>
        <family val="0"/>
        <charset val="1"/>
      </rPr>
      <t xml:space="preserve">/ Backends</t>
    </r>
  </si>
  <si>
    <r>
      <rPr>
        <sz val="10"/>
        <rFont val="DejaVu Sans"/>
        <family val="2"/>
      </rPr>
      <t xml:space="preserve">資料 </t>
    </r>
    <r>
      <rPr>
        <sz val="10"/>
        <rFont val="Arial"/>
        <family val="0"/>
        <charset val="1"/>
      </rPr>
      <t xml:space="preserve">AI </t>
    </r>
    <r>
      <rPr>
        <sz val="10"/>
        <rFont val="DejaVu Sans"/>
        <family val="2"/>
      </rPr>
      <t xml:space="preserve">基建 </t>
    </r>
    <r>
      <rPr>
        <sz val="10"/>
        <rFont val="Arial"/>
        <family val="0"/>
        <charset val="1"/>
      </rPr>
      <t xml:space="preserve">/ Data, AI, Infra</t>
    </r>
  </si>
  <si>
    <r>
      <rPr>
        <sz val="10"/>
        <rFont val="DejaVu Sans"/>
        <family val="2"/>
      </rPr>
      <t xml:space="preserve">信任商業 </t>
    </r>
    <r>
      <rPr>
        <sz val="10"/>
        <rFont val="Arial"/>
        <family val="0"/>
        <charset val="1"/>
      </rPr>
      <t xml:space="preserve">/ Trust, Commerce</t>
    </r>
  </si>
  <si>
    <r>
      <rPr>
        <sz val="10"/>
        <rFont val="DejaVu Sans"/>
        <family val="2"/>
      </rPr>
      <t xml:space="preserve">跨層基建 </t>
    </r>
    <r>
      <rPr>
        <sz val="10"/>
        <rFont val="Arial"/>
        <family val="0"/>
        <charset val="1"/>
      </rPr>
      <t xml:space="preserve">/ Cross-cutting</t>
    </r>
  </si>
  <si>
    <t xml:space="preserve">TOTAL</t>
  </si>
  <si>
    <r>
      <rPr>
        <i val="true"/>
        <sz val="9"/>
        <color rgb="FF6E7B7A"/>
        <rFont val="DejaVu Sans"/>
        <family val="2"/>
      </rPr>
      <t xml:space="preserve">註：「</t>
    </r>
    <r>
      <rPr>
        <i val="true"/>
        <sz val="9"/>
        <color rgb="FF6E7B7A"/>
        <rFont val="Arial"/>
        <family val="0"/>
        <charset val="1"/>
      </rPr>
      <t xml:space="preserve">Opt </t>
    </r>
    <r>
      <rPr>
        <i val="true"/>
        <sz val="9"/>
        <color rgb="FF6E7B7A"/>
        <rFont val="DejaVu Sans"/>
        <family val="2"/>
      </rPr>
      <t xml:space="preserve">年 </t>
    </r>
    <r>
      <rPr>
        <i val="true"/>
        <sz val="9"/>
        <color rgb="FF6E7B7A"/>
        <rFont val="Arial"/>
        <family val="0"/>
        <charset val="1"/>
      </rPr>
      <t xml:space="preserve">/ Cons </t>
    </r>
    <r>
      <rPr>
        <i val="true"/>
        <sz val="9"/>
        <color rgb="FF6E7B7A"/>
        <rFont val="DejaVu Sans"/>
        <family val="2"/>
      </rPr>
      <t xml:space="preserve">年」假設三個角色加總後平均分散在 </t>
    </r>
    <r>
      <rPr>
        <i val="true"/>
        <sz val="9"/>
        <color rgb="FF6E7B7A"/>
        <rFont val="Arial"/>
        <family val="0"/>
        <charset val="1"/>
      </rPr>
      <t xml:space="preserve">3 </t>
    </r>
    <r>
      <rPr>
        <i val="true"/>
        <sz val="9"/>
        <color rgb="FF6E7B7A"/>
        <rFont val="DejaVu Sans"/>
        <family val="2"/>
      </rPr>
      <t xml:space="preserve">人 </t>
    </r>
    <r>
      <rPr>
        <i val="true"/>
        <sz val="9"/>
        <color rgb="FF6E7B7A"/>
        <rFont val="Arial"/>
        <family val="0"/>
        <charset val="1"/>
      </rPr>
      <t xml:space="preserve">× 48 </t>
    </r>
    <r>
      <rPr>
        <i val="true"/>
        <sz val="9"/>
        <color rgb="FF6E7B7A"/>
        <rFont val="DejaVu Sans"/>
        <family val="2"/>
      </rPr>
      <t xml:space="preserve">週 </t>
    </r>
    <r>
      <rPr>
        <i val="true"/>
        <sz val="9"/>
        <color rgb="FF6E7B7A"/>
        <rFont val="Arial"/>
        <family val="0"/>
        <charset val="1"/>
      </rPr>
      <t xml:space="preserve">= 144 person-weeks/year </t>
    </r>
    <r>
      <rPr>
        <i val="true"/>
        <sz val="9"/>
        <color rgb="FF6E7B7A"/>
        <rFont val="DejaVu Sans"/>
        <family val="2"/>
      </rPr>
      <t xml:space="preserve">的容量裡。</t>
    </r>
  </si>
  <si>
    <r>
      <rPr>
        <i val="true"/>
        <sz val="9"/>
        <color rgb="FF6E7B7A"/>
        <rFont val="DejaVu Sans"/>
        <family val="2"/>
      </rPr>
      <t xml:space="preserve">實際更殘酷 — 角色不能互換（設計師不能寫後端），詳見 </t>
    </r>
    <r>
      <rPr>
        <i val="true"/>
        <sz val="9"/>
        <color rgb="FF6E7B7A"/>
        <rFont val="Arial"/>
        <family val="0"/>
        <charset val="1"/>
      </rPr>
      <t xml:space="preserve">By Role sheet</t>
    </r>
    <r>
      <rPr>
        <i val="true"/>
        <sz val="9"/>
        <color rgb="FF6E7B7A"/>
        <rFont val="DejaVu Sans"/>
        <family val="2"/>
      </rPr>
      <t xml:space="preserve">。</t>
    </r>
  </si>
  <si>
    <r>
      <rPr>
        <b val="true"/>
        <sz val="18"/>
        <color rgb="FF0D1F1E"/>
        <rFont val="DejaVu Sans"/>
        <family val="2"/>
      </rPr>
      <t xml:space="preserve">依角色加總 — 真實 </t>
    </r>
    <r>
      <rPr>
        <b val="true"/>
        <sz val="18"/>
        <color rgb="FF0D1F1E"/>
        <rFont val="Arial"/>
        <family val="0"/>
        <charset val="1"/>
      </rPr>
      <t xml:space="preserve">bottleneck</t>
    </r>
  </si>
  <si>
    <r>
      <rPr>
        <i val="true"/>
        <sz val="10"/>
        <color rgb="FF6E7B7A"/>
        <rFont val="DejaVu Sans"/>
        <family val="2"/>
      </rPr>
      <t xml:space="preserve">瓶頸角色決定日曆時程。</t>
    </r>
    <r>
      <rPr>
        <i val="true"/>
        <sz val="10"/>
        <color rgb="FF6E7B7A"/>
        <rFont val="Arial"/>
        <family val="0"/>
        <charset val="1"/>
      </rPr>
      <t xml:space="preserve">Designer </t>
    </r>
    <r>
      <rPr>
        <i val="true"/>
        <sz val="10"/>
        <color rgb="FF6E7B7A"/>
        <rFont val="DejaVu Sans"/>
        <family val="2"/>
      </rPr>
      <t xml:space="preserve">不能寫 </t>
    </r>
    <r>
      <rPr>
        <i val="true"/>
        <sz val="10"/>
        <color rgb="FF6E7B7A"/>
        <rFont val="Arial"/>
        <family val="0"/>
        <charset val="1"/>
      </rPr>
      <t xml:space="preserve">BE</t>
    </r>
    <r>
      <rPr>
        <i val="true"/>
        <sz val="10"/>
        <color rgb="FF6E7B7A"/>
        <rFont val="DejaVu Sans"/>
        <family val="2"/>
      </rPr>
      <t xml:space="preserve">，</t>
    </r>
    <r>
      <rPr>
        <i val="true"/>
        <sz val="10"/>
        <color rgb="FF6E7B7A"/>
        <rFont val="Arial"/>
        <family val="0"/>
        <charset val="1"/>
      </rPr>
      <t xml:space="preserve">Curator </t>
    </r>
    <r>
      <rPr>
        <i val="true"/>
        <sz val="10"/>
        <color rgb="FF6E7B7A"/>
        <rFont val="DejaVu Sans"/>
        <family val="2"/>
      </rPr>
      <t xml:space="preserve">不是 </t>
    </r>
    <r>
      <rPr>
        <i val="true"/>
        <sz val="10"/>
        <color rgb="FF6E7B7A"/>
        <rFont val="Arial"/>
        <family val="0"/>
        <charset val="1"/>
      </rPr>
      <t xml:space="preserve">dev</t>
    </r>
    <r>
      <rPr>
        <i val="true"/>
        <sz val="10"/>
        <color rgb="FF6E7B7A"/>
        <rFont val="DejaVu Sans"/>
        <family val="2"/>
      </rPr>
      <t xml:space="preserve">。</t>
    </r>
  </si>
  <si>
    <r>
      <rPr>
        <b val="true"/>
        <sz val="10"/>
        <color rgb="FFFFFFFF"/>
        <rFont val="Arial"/>
        <family val="0"/>
        <charset val="1"/>
      </rPr>
      <t xml:space="preserve">Base </t>
    </r>
    <r>
      <rPr>
        <b val="true"/>
        <sz val="10"/>
        <color rgb="FFFFFFFF"/>
        <rFont val="DejaVu Sans"/>
        <family val="2"/>
      </rPr>
      <t xml:space="preserve">總 </t>
    </r>
    <r>
      <rPr>
        <b val="true"/>
        <sz val="10"/>
        <color rgb="FFFFFFFF"/>
        <rFont val="Arial"/>
        <family val="0"/>
        <charset val="1"/>
      </rPr>
      <t xml:space="preserve">pw</t>
    </r>
  </si>
  <si>
    <t xml:space="preserve">Opt pw</t>
  </si>
  <si>
    <t xml:space="preserve">Cons pw</t>
  </si>
  <si>
    <r>
      <rPr>
        <b val="true"/>
        <sz val="10"/>
        <color rgb="FFFFFFFF"/>
        <rFont val="DejaVu Sans"/>
        <family val="2"/>
      </rPr>
      <t xml:space="preserve">每人 </t>
    </r>
    <r>
      <rPr>
        <b val="true"/>
        <sz val="10"/>
        <color rgb="FFFFFFFF"/>
        <rFont val="Arial"/>
        <family val="0"/>
        <charset val="1"/>
      </rPr>
      <t xml:space="preserve">/ </t>
    </r>
    <r>
      <rPr>
        <b val="true"/>
        <sz val="10"/>
        <color rgb="FFFFFFFF"/>
        <rFont val="DejaVu Sans"/>
        <family val="2"/>
      </rPr>
      <t xml:space="preserve">年 容量</t>
    </r>
  </si>
  <si>
    <r>
      <rPr>
        <b val="true"/>
        <sz val="10"/>
        <color rgb="FFFFFFFF"/>
        <rFont val="Arial"/>
        <family val="0"/>
        <charset val="1"/>
      </rPr>
      <t xml:space="preserve">Opt </t>
    </r>
    <r>
      <rPr>
        <b val="true"/>
        <sz val="10"/>
        <color rgb="FFFFFFFF"/>
        <rFont val="DejaVu Sans"/>
        <family val="2"/>
      </rPr>
      <t xml:space="preserve">年數 </t>
    </r>
    <r>
      <rPr>
        <b val="true"/>
        <sz val="10"/>
        <color rgb="FFFFFFFF"/>
        <rFont val="Arial"/>
        <family val="0"/>
        <charset val="1"/>
      </rPr>
      <t xml:space="preserve">(1 </t>
    </r>
    <r>
      <rPr>
        <b val="true"/>
        <sz val="10"/>
        <color rgb="FFFFFFFF"/>
        <rFont val="DejaVu Sans"/>
        <family val="2"/>
      </rPr>
      <t xml:space="preserve">人</t>
    </r>
    <r>
      <rPr>
        <b val="true"/>
        <sz val="10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</si>
  <si>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Arial"/>
        <family val="0"/>
        <charset val="1"/>
      </rPr>
      <t xml:space="preserve">Cons </t>
    </r>
    <r>
      <rPr>
        <b val="true"/>
        <sz val="10"/>
        <color rgb="FFFFFFFF"/>
        <rFont val="DejaVu Sans"/>
        <family val="2"/>
      </rPr>
      <t xml:space="preserve">年數 </t>
    </r>
    <r>
      <rPr>
        <b val="true"/>
        <sz val="10"/>
        <color rgb="FFFFFFFF"/>
        <rFont val="Arial"/>
        <family val="0"/>
        <charset val="1"/>
      </rPr>
      <t xml:space="preserve">(1 </t>
    </r>
    <r>
      <rPr>
        <b val="true"/>
        <sz val="10"/>
        <color rgb="FFFFFFFF"/>
        <rFont val="DejaVu Sans"/>
        <family val="2"/>
      </rPr>
      <t xml:space="preserve">人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</si>
  <si>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Designer</t>
  </si>
  <si>
    <t xml:space="preserve">Frontend</t>
  </si>
  <si>
    <t xml:space="preserve">Backend</t>
  </si>
  <si>
    <t xml:space="preserve">Content / Curation</t>
  </si>
  <si>
    <r>
      <rPr>
        <i val="true"/>
        <sz val="10"/>
        <color rgb="FFA04500"/>
        <rFont val="Arial"/>
        <family val="0"/>
        <charset val="1"/>
      </rPr>
      <t xml:space="preserve">-- </t>
    </r>
    <r>
      <rPr>
        <i val="true"/>
        <sz val="10"/>
        <color rgb="FFA04500"/>
        <rFont val="DejaVu Sans"/>
        <family val="2"/>
      </rPr>
      <t xml:space="preserve">需另聘 </t>
    </r>
    <r>
      <rPr>
        <i val="true"/>
        <sz val="10"/>
        <color rgb="FFA04500"/>
        <rFont val="Arial"/>
        <family val="0"/>
        <charset val="1"/>
      </rPr>
      <t xml:space="preserve">--</t>
    </r>
  </si>
  <si>
    <t xml:space="preserve">Legal / External</t>
  </si>
  <si>
    <t xml:space="preserve">顧問週</t>
  </si>
  <si>
    <r>
      <rPr>
        <i val="true"/>
        <sz val="10"/>
        <color rgb="FFA04500"/>
        <rFont val="Arial"/>
        <family val="0"/>
        <charset val="1"/>
      </rPr>
      <t xml:space="preserve">-- </t>
    </r>
    <r>
      <rPr>
        <i val="true"/>
        <sz val="10"/>
        <color rgb="FFA04500"/>
        <rFont val="DejaVu Sans"/>
        <family val="2"/>
      </rPr>
      <t xml:space="preserve">外包 </t>
    </r>
    <r>
      <rPr>
        <i val="true"/>
        <sz val="10"/>
        <color rgb="FFA04500"/>
        <rFont val="Arial"/>
        <family val="0"/>
        <charset val="1"/>
      </rPr>
      <t xml:space="preserve">--</t>
    </r>
  </si>
  <si>
    <t xml:space="preserve">TOTAL (dev only D+F+B)</t>
  </si>
  <si>
    <r>
      <rPr>
        <b val="true"/>
        <sz val="11"/>
        <color rgb="FFA04500"/>
        <rFont val="DejaVu Sans"/>
        <family val="2"/>
      </rPr>
      <t xml:space="preserve">★ 真實 </t>
    </r>
    <r>
      <rPr>
        <b val="true"/>
        <sz val="11"/>
        <color rgb="FFA04500"/>
        <rFont val="Arial"/>
        <family val="0"/>
        <charset val="1"/>
      </rPr>
      <t xml:space="preserve">calendar </t>
    </r>
    <r>
      <rPr>
        <b val="true"/>
        <sz val="11"/>
        <color rgb="FFA04500"/>
        <rFont val="DejaVu Sans"/>
        <family val="2"/>
      </rPr>
      <t xml:space="preserve">時程 </t>
    </r>
    <r>
      <rPr>
        <b val="true"/>
        <sz val="11"/>
        <color rgb="FFA04500"/>
        <rFont val="Arial"/>
        <family val="0"/>
        <charset val="1"/>
      </rPr>
      <t xml:space="preserve">= MAX(</t>
    </r>
    <r>
      <rPr>
        <b val="true"/>
        <sz val="11"/>
        <color rgb="FFA04500"/>
        <rFont val="DejaVu Sans"/>
        <family val="2"/>
      </rPr>
      <t xml:space="preserve">三個角色各自的年數</t>
    </r>
    <r>
      <rPr>
        <b val="true"/>
        <sz val="11"/>
        <color rgb="FFA04500"/>
        <rFont val="Arial"/>
        <family val="0"/>
        <charset val="1"/>
      </rPr>
      <t xml:space="preserve">) </t>
    </r>
    <r>
      <rPr>
        <b val="true"/>
        <sz val="11"/>
        <color rgb="FFA04500"/>
        <rFont val="DejaVu Sans"/>
        <family val="2"/>
      </rPr>
      <t xml:space="preserve">＋ 整合協調時間</t>
    </r>
  </si>
  <si>
    <r>
      <rPr>
        <i val="true"/>
        <sz val="10"/>
        <color rgb="FF6E7B7A"/>
        <rFont val="Arial"/>
        <family val="0"/>
        <charset val="1"/>
      </rPr>
      <t xml:space="preserve">Curation </t>
    </r>
    <r>
      <rPr>
        <i val="true"/>
        <sz val="10"/>
        <color rgb="FF6E7B7A"/>
        <rFont val="DejaVu Sans"/>
        <family val="2"/>
      </rPr>
      <t xml:space="preserve">需要另聘 </t>
    </r>
    <r>
      <rPr>
        <i val="true"/>
        <sz val="10"/>
        <color rgb="FF6E7B7A"/>
        <rFont val="Arial"/>
        <family val="0"/>
        <charset val="1"/>
      </rPr>
      <t xml:space="preserve">ops </t>
    </r>
    <r>
      <rPr>
        <i val="true"/>
        <sz val="10"/>
        <color rgb="FF6E7B7A"/>
        <rFont val="DejaVu Sans"/>
        <family val="2"/>
      </rPr>
      <t xml:space="preserve">團隊。算成「等同 </t>
    </r>
    <r>
      <rPr>
        <i val="true"/>
        <sz val="10"/>
        <color rgb="FF6E7B7A"/>
        <rFont val="Arial"/>
        <family val="0"/>
        <charset val="1"/>
      </rPr>
      <t xml:space="preserve">1 </t>
    </r>
    <r>
      <rPr>
        <i val="true"/>
        <sz val="10"/>
        <color rgb="FF6E7B7A"/>
        <rFont val="DejaVu Sans"/>
        <family val="2"/>
      </rPr>
      <t xml:space="preserve">個 </t>
    </r>
    <r>
      <rPr>
        <i val="true"/>
        <sz val="10"/>
        <color rgb="FF6E7B7A"/>
        <rFont val="Arial"/>
        <family val="0"/>
        <charset val="1"/>
      </rPr>
      <t xml:space="preserve">curator</t>
    </r>
    <r>
      <rPr>
        <i val="true"/>
        <sz val="10"/>
        <color rgb="FF6E7B7A"/>
        <rFont val="DejaVu Sans"/>
        <family val="2"/>
      </rPr>
      <t xml:space="preserve">」每年消化 </t>
    </r>
    <r>
      <rPr>
        <i val="true"/>
        <sz val="10"/>
        <color rgb="FF6E7B7A"/>
        <rFont val="Arial"/>
        <family val="0"/>
        <charset val="1"/>
      </rPr>
      <t xml:space="preserve">48 </t>
    </r>
    <r>
      <rPr>
        <i val="true"/>
        <sz val="10"/>
        <color rgb="FF6E7B7A"/>
        <rFont val="DejaVu Sans"/>
        <family val="2"/>
      </rPr>
      <t xml:space="preserve">週：</t>
    </r>
  </si>
  <si>
    <t xml:space="preserve">三個落地剖法 — 「車」要做到多完整？</t>
  </si>
  <si>
    <t xml:space="preserve">場景定義</t>
  </si>
  <si>
    <r>
      <rPr>
        <sz val="10"/>
        <color rgb="FF6E7B7A"/>
        <rFont val="Arial"/>
        <family val="0"/>
        <charset val="1"/>
      </rPr>
      <t xml:space="preserve">MAX </t>
    </r>
    <r>
      <rPr>
        <sz val="10"/>
        <color rgb="FF6E7B7A"/>
        <rFont val="DejaVu Sans"/>
        <family val="2"/>
      </rPr>
      <t xml:space="preserve">完整車</t>
    </r>
  </si>
  <si>
    <r>
      <rPr>
        <b val="true"/>
        <sz val="10"/>
        <color rgb="FF0D1F1E"/>
        <rFont val="DejaVu Sans"/>
        <family val="2"/>
      </rPr>
      <t xml:space="preserve">全部 </t>
    </r>
    <r>
      <rPr>
        <b val="true"/>
        <sz val="10"/>
        <color rgb="FF0D1F1E"/>
        <rFont val="Arial"/>
        <family val="0"/>
        <charset val="1"/>
      </rPr>
      <t xml:space="preserve">157 </t>
    </r>
    <r>
      <rPr>
        <b val="true"/>
        <sz val="10"/>
        <color rgb="FF0D1F1E"/>
        <rFont val="DejaVu Sans"/>
        <family val="2"/>
      </rPr>
      <t xml:space="preserve">個模組都做。</t>
    </r>
  </si>
  <si>
    <r>
      <rPr>
        <sz val="10"/>
        <color rgb="FF6E7B7A"/>
        <rFont val="Arial"/>
        <family val="0"/>
        <charset val="1"/>
      </rPr>
      <t xml:space="preserve">REALISTIC 5 </t>
    </r>
    <r>
      <rPr>
        <sz val="10"/>
        <color rgb="FF6E7B7A"/>
        <rFont val="DejaVu Sans"/>
        <family val="2"/>
      </rPr>
      <t xml:space="preserve">年務實版</t>
    </r>
  </si>
  <si>
    <r>
      <rPr>
        <b val="true"/>
        <sz val="10"/>
        <color rgb="FF0D1F1E"/>
        <rFont val="DejaVu Sans"/>
        <family val="2"/>
      </rPr>
      <t xml:space="preserve">對齊 </t>
    </r>
    <r>
      <rPr>
        <b val="true"/>
        <sz val="10"/>
        <color rgb="FF0D1F1E"/>
        <rFont val="Arial"/>
        <family val="0"/>
        <charset val="1"/>
      </rPr>
      <t xml:space="preserve">Na </t>
    </r>
    <r>
      <rPr>
        <b val="true"/>
        <sz val="10"/>
        <color rgb="FF0D1F1E"/>
        <rFont val="DejaVu Sans"/>
        <family val="2"/>
      </rPr>
      <t xml:space="preserve">姐 </t>
    </r>
    <r>
      <rPr>
        <b val="true"/>
        <sz val="10"/>
        <color rgb="FF0D1F1E"/>
        <rFont val="Arial"/>
        <family val="0"/>
        <charset val="1"/>
      </rPr>
      <t xml:space="preserve">Y1-Y5 </t>
    </r>
    <r>
      <rPr>
        <b val="true"/>
        <sz val="10"/>
        <color rgb="FF0D1F1E"/>
        <rFont val="DejaVu Sans"/>
        <family val="2"/>
      </rPr>
      <t xml:space="preserve">計畫：保留所有 </t>
    </r>
    <r>
      <rPr>
        <b val="true"/>
        <sz val="10"/>
        <color rgb="FF0D1F1E"/>
        <rFont val="Arial"/>
        <family val="0"/>
        <charset val="1"/>
      </rPr>
      <t xml:space="preserve">S1+S2+</t>
    </r>
    <r>
      <rPr>
        <b val="true"/>
        <sz val="10"/>
        <color rgb="FF0D1F1E"/>
        <rFont val="DejaVu Sans"/>
        <family val="2"/>
      </rPr>
      <t xml:space="preserve">部分 </t>
    </r>
    <r>
      <rPr>
        <b val="true"/>
        <sz val="10"/>
        <color rgb="FF0D1F1E"/>
        <rFont val="Arial"/>
        <family val="0"/>
        <charset val="1"/>
      </rPr>
      <t xml:space="preserve">S3</t>
    </r>
    <r>
      <rPr>
        <b val="true"/>
        <sz val="10"/>
        <color rgb="FF0D1F1E"/>
        <rFont val="DejaVu Sans"/>
        <family val="2"/>
      </rPr>
      <t xml:space="preserve">，砍掉純 </t>
    </r>
    <r>
      <rPr>
        <b val="true"/>
        <sz val="10"/>
        <color rgb="FF0D1F1E"/>
        <rFont val="Arial"/>
        <family val="0"/>
        <charset val="1"/>
      </rPr>
      <t xml:space="preserve">Y4-5 Scale</t>
    </r>
    <r>
      <rPr>
        <b val="true"/>
        <sz val="10"/>
        <color rgb="FF0D1F1E"/>
        <rFont val="DejaVu Sans"/>
        <family val="2"/>
      </rPr>
      <t xml:space="preserve">。</t>
    </r>
  </si>
  <si>
    <r>
      <rPr>
        <sz val="10"/>
        <color rgb="FF6E7B7A"/>
        <rFont val="Arial"/>
        <family val="0"/>
        <charset val="1"/>
      </rPr>
      <t xml:space="preserve">MIN Y1 </t>
    </r>
    <r>
      <rPr>
        <sz val="10"/>
        <color rgb="FF6E7B7A"/>
        <rFont val="DejaVu Sans"/>
        <family val="2"/>
      </rPr>
      <t xml:space="preserve">救命版</t>
    </r>
  </si>
  <si>
    <r>
      <rPr>
        <b val="true"/>
        <sz val="10"/>
        <color rgb="FF0D1F1E"/>
        <rFont val="Arial"/>
        <family val="0"/>
        <charset val="1"/>
      </rPr>
      <t xml:space="preserve">Year 1 </t>
    </r>
    <r>
      <rPr>
        <b val="true"/>
        <sz val="10"/>
        <color rgb="FF0D1F1E"/>
        <rFont val="DejaVu Sans"/>
        <family val="2"/>
      </rPr>
      <t xml:space="preserve">必須上線的最小組合 — 對得起 </t>
    </r>
    <r>
      <rPr>
        <b val="true"/>
        <sz val="10"/>
        <color rgb="FF0D1F1E"/>
        <rFont val="Arial"/>
        <family val="0"/>
        <charset val="1"/>
      </rPr>
      <t xml:space="preserve">Na </t>
    </r>
    <r>
      <rPr>
        <b val="true"/>
        <sz val="10"/>
        <color rgb="FF0D1F1E"/>
        <rFont val="DejaVu Sans"/>
        <family val="2"/>
      </rPr>
      <t xml:space="preserve">姐承諾的 </t>
    </r>
    <r>
      <rPr>
        <b val="true"/>
        <sz val="10"/>
        <color rgb="FF0D1F1E"/>
        <rFont val="Arial"/>
        <family val="0"/>
        <charset val="1"/>
      </rPr>
      <t xml:space="preserve">Beta </t>
    </r>
    <r>
      <rPr>
        <b val="true"/>
        <sz val="10"/>
        <color rgb="FF0D1F1E"/>
        <rFont val="DejaVu Sans"/>
        <family val="2"/>
      </rPr>
      <t xml:space="preserve">版。其他全部 </t>
    </r>
    <r>
      <rPr>
        <b val="true"/>
        <sz val="10"/>
        <color rgb="FF0D1F1E"/>
        <rFont val="Arial"/>
        <family val="0"/>
        <charset val="1"/>
      </rPr>
      <t xml:space="preserve">Y2+ </t>
    </r>
    <r>
      <rPr>
        <b val="true"/>
        <sz val="10"/>
        <color rgb="FF0D1F1E"/>
        <rFont val="DejaVu Sans"/>
        <family val="2"/>
      </rPr>
      <t xml:space="preserve">再做。</t>
    </r>
  </si>
  <si>
    <t xml:space="preserve">情境</t>
  </si>
  <si>
    <t xml:space="preserve">模組數</t>
  </si>
  <si>
    <r>
      <rPr>
        <b val="true"/>
        <sz val="10"/>
        <color rgb="FFFFFFFF"/>
        <rFont val="Arial"/>
        <family val="0"/>
        <charset val="1"/>
      </rPr>
      <t xml:space="preserve">Opt </t>
    </r>
    <r>
      <rPr>
        <b val="true"/>
        <sz val="10"/>
        <color rgb="FFFFFFFF"/>
        <rFont val="DejaVu Sans"/>
        <family val="2"/>
      </rPr>
      <t xml:space="preserve">總 </t>
    </r>
    <r>
      <rPr>
        <b val="true"/>
        <sz val="10"/>
        <color rgb="FFFFFFFF"/>
        <rFont val="Arial"/>
        <family val="0"/>
        <charset val="1"/>
      </rPr>
      <t xml:space="preserve">pw</t>
    </r>
  </si>
  <si>
    <r>
      <rPr>
        <b val="true"/>
        <sz val="10"/>
        <color rgb="FFFFFFFF"/>
        <rFont val="Arial"/>
        <family val="0"/>
        <charset val="1"/>
      </rPr>
      <t xml:space="preserve">Cons </t>
    </r>
    <r>
      <rPr>
        <b val="true"/>
        <sz val="10"/>
        <color rgb="FFFFFFFF"/>
        <rFont val="DejaVu Sans"/>
        <family val="2"/>
      </rPr>
      <t xml:space="preserve">總 </t>
    </r>
    <r>
      <rPr>
        <b val="true"/>
        <sz val="10"/>
        <color rgb="FFFFFFFF"/>
        <rFont val="Arial"/>
        <family val="0"/>
        <charset val="1"/>
      </rPr>
      <t xml:space="preserve">pw</t>
    </r>
  </si>
  <si>
    <r>
      <rPr>
        <b val="true"/>
        <sz val="10"/>
        <color rgb="FFFFFFFF"/>
        <rFont val="Arial"/>
        <family val="0"/>
        <charset val="1"/>
      </rPr>
      <t xml:space="preserve">Opt </t>
    </r>
    <r>
      <rPr>
        <b val="true"/>
        <sz val="10"/>
        <color rgb="FFFFFFFF"/>
        <rFont val="DejaVu Sans"/>
        <family val="2"/>
      </rPr>
      <t xml:space="preserve">年數 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DejaVu Sans"/>
        <family val="2"/>
      </rPr>
      <t xml:space="preserve">瓶頸</t>
    </r>
    <r>
      <rPr>
        <b val="true"/>
        <sz val="10"/>
        <color rgb="FFFFFFFF"/>
        <rFont val="Arial"/>
        <family val="0"/>
        <charset val="1"/>
      </rPr>
      <t xml:space="preserve">)</t>
    </r>
  </si>
  <si>
    <r>
      <rPr>
        <b val="true"/>
        <sz val="10"/>
        <color rgb="FFFFFFFF"/>
        <rFont val="Arial"/>
        <family val="0"/>
        <charset val="1"/>
      </rPr>
      <t xml:space="preserve">Cons </t>
    </r>
    <r>
      <rPr>
        <b val="true"/>
        <sz val="10"/>
        <color rgb="FFFFFFFF"/>
        <rFont val="DejaVu Sans"/>
        <family val="2"/>
      </rPr>
      <t xml:space="preserve">年數 </t>
    </r>
    <r>
      <rPr>
        <b val="true"/>
        <sz val="10"/>
        <color rgb="FFFFFFFF"/>
        <rFont val="Arial"/>
        <family val="0"/>
        <charset val="1"/>
      </rPr>
      <t xml:space="preserve">(</t>
    </r>
    <r>
      <rPr>
        <b val="true"/>
        <sz val="10"/>
        <color rgb="FFFFFFFF"/>
        <rFont val="DejaVu Sans"/>
        <family val="2"/>
      </rPr>
      <t xml:space="preserve">瓶頸</t>
    </r>
    <r>
      <rPr>
        <b val="true"/>
        <sz val="10"/>
        <color rgb="FFFFFFFF"/>
        <rFont val="Arial"/>
        <family val="0"/>
        <charset val="1"/>
      </rPr>
      <t xml:space="preserve">)</t>
    </r>
  </si>
  <si>
    <t xml:space="preserve">策略意涵</t>
  </si>
  <si>
    <r>
      <rPr>
        <b val="true"/>
        <sz val="11"/>
        <color rgb="FF024C48"/>
        <rFont val="Arial"/>
        <family val="0"/>
        <charset val="1"/>
      </rPr>
      <t xml:space="preserve">MAX (</t>
    </r>
    <r>
      <rPr>
        <b val="true"/>
        <sz val="11"/>
        <color rgb="FF024C48"/>
        <rFont val="DejaVu Sans"/>
        <family val="2"/>
      </rPr>
      <t xml:space="preserve">完整車</t>
    </r>
    <r>
      <rPr>
        <b val="true"/>
        <sz val="11"/>
        <color rgb="FF024C48"/>
        <rFont val="Arial"/>
        <family val="0"/>
        <charset val="1"/>
      </rPr>
      <t xml:space="preserve">)</t>
    </r>
  </si>
  <si>
    <t xml:space="preserve">設計願景車的工時基準，告訴老闆「全做要多久」</t>
  </si>
  <si>
    <r>
      <rPr>
        <b val="true"/>
        <sz val="11"/>
        <color rgb="FF024C48"/>
        <rFont val="Arial"/>
        <family val="0"/>
        <charset val="1"/>
      </rPr>
      <t xml:space="preserve">REALISTIC (5 </t>
    </r>
    <r>
      <rPr>
        <b val="true"/>
        <sz val="11"/>
        <color rgb="FF024C48"/>
        <rFont val="DejaVu Sans"/>
        <family val="2"/>
      </rPr>
      <t xml:space="preserve">年務實版</t>
    </r>
    <r>
      <rPr>
        <b val="true"/>
        <sz val="11"/>
        <color rgb="FF024C48"/>
        <rFont val="Arial"/>
        <family val="0"/>
        <charset val="1"/>
      </rPr>
      <t xml:space="preserve">)</t>
    </r>
  </si>
  <si>
    <r>
      <rPr>
        <sz val="10"/>
        <color rgb="FF6E7B7A"/>
        <rFont val="DejaVu Sans"/>
        <family val="2"/>
      </rPr>
      <t xml:space="preserve">建議跟老闆對的版本 — </t>
    </r>
    <r>
      <rPr>
        <sz val="10"/>
        <color rgb="FF6E7B7A"/>
        <rFont val="Arial"/>
        <family val="0"/>
        <charset val="1"/>
      </rPr>
      <t xml:space="preserve">5</t>
    </r>
    <r>
      <rPr>
        <sz val="10"/>
        <color rgb="FF6E7B7A"/>
        <rFont val="DejaVu Sans"/>
        <family val="2"/>
      </rPr>
      <t xml:space="preserve">年內可以做到</t>
    </r>
  </si>
  <si>
    <r>
      <rPr>
        <b val="true"/>
        <sz val="11"/>
        <color rgb="FF024C48"/>
        <rFont val="Arial"/>
        <family val="0"/>
        <charset val="1"/>
      </rPr>
      <t xml:space="preserve">MIN (Y1 </t>
    </r>
    <r>
      <rPr>
        <b val="true"/>
        <sz val="11"/>
        <color rgb="FF024C48"/>
        <rFont val="DejaVu Sans"/>
        <family val="2"/>
      </rPr>
      <t xml:space="preserve">救命版</t>
    </r>
    <r>
      <rPr>
        <b val="true"/>
        <sz val="11"/>
        <color rgb="FF024C48"/>
        <rFont val="Arial"/>
        <family val="0"/>
        <charset val="1"/>
      </rPr>
      <t xml:space="preserve">)</t>
    </r>
  </si>
  <si>
    <r>
      <rPr>
        <sz val="10"/>
        <color rgb="FF6E7B7A"/>
        <rFont val="Arial"/>
        <family val="0"/>
        <charset val="1"/>
      </rPr>
      <t xml:space="preserve">Y1 </t>
    </r>
    <r>
      <rPr>
        <sz val="10"/>
        <color rgb="FF6E7B7A"/>
        <rFont val="DejaVu Sans"/>
        <family val="2"/>
      </rPr>
      <t xml:space="preserve">必上線 — 也是「能開上路的二手車」</t>
    </r>
  </si>
  <si>
    <r>
      <rPr>
        <i val="true"/>
        <sz val="10"/>
        <color rgb="FF6E7B7A"/>
        <rFont val="DejaVu Sans"/>
        <family val="2"/>
      </rPr>
      <t xml:space="preserve">場景的「樂觀年數」「保守年數」是依瓶頸角色（</t>
    </r>
    <r>
      <rPr>
        <i val="true"/>
        <sz val="10"/>
        <color rgb="FF6E7B7A"/>
        <rFont val="Arial"/>
        <family val="0"/>
        <charset val="1"/>
      </rPr>
      <t xml:space="preserve">D / F / B</t>
    </r>
    <r>
      <rPr>
        <i val="true"/>
        <sz val="10"/>
        <color rgb="FF6E7B7A"/>
        <rFont val="DejaVu Sans"/>
        <family val="2"/>
      </rPr>
      <t xml:space="preserve">）算出。</t>
    </r>
  </si>
  <si>
    <r>
      <rPr>
        <i val="true"/>
        <sz val="10"/>
        <color rgb="FF6E7B7A"/>
        <rFont val="DejaVu Sans"/>
        <family val="2"/>
      </rPr>
      <t xml:space="preserve">想調整某模組進哪個情境？打開 </t>
    </r>
    <r>
      <rPr>
        <i val="true"/>
        <sz val="10"/>
        <color rgb="FF6E7B7A"/>
        <rFont val="Arial"/>
        <family val="0"/>
        <charset val="1"/>
      </rPr>
      <t xml:space="preserve">Modules sheet </t>
    </r>
    <r>
      <rPr>
        <i val="true"/>
        <sz val="10"/>
        <color rgb="FF6E7B7A"/>
        <rFont val="DejaVu Sans"/>
        <family val="2"/>
      </rPr>
      <t xml:space="preserve">的 </t>
    </r>
    <r>
      <rPr>
        <i val="true"/>
        <sz val="10"/>
        <color rgb="FF6E7B7A"/>
        <rFont val="Arial"/>
        <family val="0"/>
        <charset val="1"/>
      </rPr>
      <t xml:space="preserve">AB/AC/AD </t>
    </r>
    <r>
      <rPr>
        <i val="true"/>
        <sz val="10"/>
        <color rgb="FF6E7B7A"/>
        <rFont val="DejaVu Sans"/>
        <family val="2"/>
      </rPr>
      <t xml:space="preserve">欄改 </t>
    </r>
    <r>
      <rPr>
        <i val="true"/>
        <sz val="10"/>
        <color rgb="FF6E7B7A"/>
        <rFont val="Arial"/>
        <family val="0"/>
        <charset val="1"/>
      </rPr>
      <t xml:space="preserve">0 / 1 </t>
    </r>
    <r>
      <rPr>
        <i val="true"/>
        <sz val="10"/>
        <color rgb="FF6E7B7A"/>
        <rFont val="DejaVu Sans"/>
        <family val="2"/>
      </rPr>
      <t xml:space="preserve">即可，這頁會自動更新。</t>
    </r>
  </si>
  <si>
    <t xml:space="preserve">推薦走法</t>
  </si>
  <si>
    <t xml:space="preserve">01</t>
  </si>
  <si>
    <r>
      <rPr>
        <b val="true"/>
        <sz val="10"/>
        <color rgb="FF0D1F1E"/>
        <rFont val="DejaVu Sans"/>
        <family val="2"/>
      </rPr>
      <t xml:space="preserve">對外仍用 </t>
    </r>
    <r>
      <rPr>
        <b val="true"/>
        <sz val="10"/>
        <color rgb="FF0D1F1E"/>
        <rFont val="Arial"/>
        <family val="0"/>
        <charset val="1"/>
      </rPr>
      <t xml:space="preserve">MAX </t>
    </r>
    <r>
      <rPr>
        <b val="true"/>
        <sz val="10"/>
        <color rgb="FF0D1F1E"/>
        <rFont val="DejaVu Sans"/>
        <family val="2"/>
      </rPr>
      <t xml:space="preserve">願景圖</t>
    </r>
  </si>
  <si>
    <r>
      <rPr>
        <sz val="10"/>
        <color rgb="FF6E7B7A"/>
        <rFont val="Arial"/>
        <family val="0"/>
        <charset val="1"/>
      </rPr>
      <t xml:space="preserve">Na </t>
    </r>
    <r>
      <rPr>
        <sz val="10"/>
        <color rgb="FF6E7B7A"/>
        <rFont val="DejaVu Sans"/>
        <family val="2"/>
      </rPr>
      <t xml:space="preserve">姐簡報、招商、政府提案 → 用完整 </t>
    </r>
    <r>
      <rPr>
        <sz val="10"/>
        <color rgb="FF6E7B7A"/>
        <rFont val="Arial"/>
        <family val="0"/>
        <charset val="1"/>
      </rPr>
      <t xml:space="preserve">sitemap</t>
    </r>
    <r>
      <rPr>
        <sz val="10"/>
        <color rgb="FF6E7B7A"/>
        <rFont val="DejaVu Sans"/>
        <family val="2"/>
      </rPr>
      <t xml:space="preserve">，畫滿想像力</t>
    </r>
  </si>
  <si>
    <t xml:space="preserve">02</t>
  </si>
  <si>
    <r>
      <rPr>
        <b val="true"/>
        <sz val="10"/>
        <color rgb="FF0D1F1E"/>
        <rFont val="DejaVu Sans"/>
        <family val="2"/>
      </rPr>
      <t xml:space="preserve">對內 </t>
    </r>
    <r>
      <rPr>
        <b val="true"/>
        <sz val="10"/>
        <color rgb="FF0D1F1E"/>
        <rFont val="Arial"/>
        <family val="0"/>
        <charset val="1"/>
      </rPr>
      <t xml:space="preserve">sprint </t>
    </r>
    <r>
      <rPr>
        <b val="true"/>
        <sz val="10"/>
        <color rgb="FF0D1F1E"/>
        <rFont val="DejaVu Sans"/>
        <family val="2"/>
      </rPr>
      <t xml:space="preserve">鎖 </t>
    </r>
    <r>
      <rPr>
        <b val="true"/>
        <sz val="10"/>
        <color rgb="FF0D1F1E"/>
        <rFont val="Arial"/>
        <family val="0"/>
        <charset val="1"/>
      </rPr>
      <t xml:space="preserve">REALISTIC</t>
    </r>
  </si>
  <si>
    <r>
      <rPr>
        <sz val="10"/>
        <color rgb="FF6E7B7A"/>
        <rFont val="DejaVu Sans"/>
        <family val="2"/>
      </rPr>
      <t xml:space="preserve">工程／設計／</t>
    </r>
    <r>
      <rPr>
        <sz val="10"/>
        <color rgb="FF6E7B7A"/>
        <rFont val="Arial"/>
        <family val="0"/>
        <charset val="1"/>
      </rPr>
      <t xml:space="preserve">curation </t>
    </r>
    <r>
      <rPr>
        <sz val="10"/>
        <color rgb="FF6E7B7A"/>
        <rFont val="DejaVu Sans"/>
        <family val="2"/>
      </rPr>
      <t xml:space="preserve">三人團隊每季根據 </t>
    </r>
    <r>
      <rPr>
        <sz val="10"/>
        <color rgb="FF6E7B7A"/>
        <rFont val="Arial"/>
        <family val="0"/>
        <charset val="1"/>
      </rPr>
      <t xml:space="preserve">REALISTIC </t>
    </r>
    <r>
      <rPr>
        <sz val="10"/>
        <color rgb="FF6E7B7A"/>
        <rFont val="DejaVu Sans"/>
        <family val="2"/>
      </rPr>
      <t xml:space="preserve">跑</t>
    </r>
  </si>
  <si>
    <t xml:space="preserve">03</t>
  </si>
  <si>
    <r>
      <rPr>
        <b val="true"/>
        <sz val="10"/>
        <color rgb="FF0D1F1E"/>
        <rFont val="Arial"/>
        <family val="0"/>
        <charset val="1"/>
      </rPr>
      <t xml:space="preserve">Y1 </t>
    </r>
    <r>
      <rPr>
        <b val="true"/>
        <sz val="10"/>
        <color rgb="FF0D1F1E"/>
        <rFont val="DejaVu Sans"/>
        <family val="2"/>
      </rPr>
      <t xml:space="preserve">內鎖 </t>
    </r>
    <r>
      <rPr>
        <b val="true"/>
        <sz val="10"/>
        <color rgb="FF0D1F1E"/>
        <rFont val="Arial"/>
        <family val="0"/>
        <charset val="1"/>
      </rPr>
      <t xml:space="preserve">MIN </t>
    </r>
    <r>
      <rPr>
        <b val="true"/>
        <sz val="10"/>
        <color rgb="FF0D1F1E"/>
        <rFont val="DejaVu Sans"/>
        <family val="2"/>
      </rPr>
      <t xml:space="preserve">必交付清單</t>
    </r>
  </si>
  <si>
    <r>
      <rPr>
        <sz val="10"/>
        <color rgb="FF6E7B7A"/>
        <rFont val="DejaVu Sans"/>
        <family val="2"/>
      </rPr>
      <t xml:space="preserve">對齊 </t>
    </r>
    <r>
      <rPr>
        <sz val="10"/>
        <color rgb="FF6E7B7A"/>
        <rFont val="Arial"/>
        <family val="0"/>
        <charset val="1"/>
      </rPr>
      <t xml:space="preserve">Na </t>
    </r>
    <r>
      <rPr>
        <sz val="10"/>
        <color rgb="FF6E7B7A"/>
        <rFont val="DejaVu Sans"/>
        <family val="2"/>
      </rPr>
      <t xml:space="preserve">姐 </t>
    </r>
    <r>
      <rPr>
        <sz val="10"/>
        <color rgb="FF6E7B7A"/>
        <rFont val="Arial"/>
        <family val="0"/>
        <charset val="1"/>
      </rPr>
      <t xml:space="preserve">Y1 milestone</t>
    </r>
    <r>
      <rPr>
        <sz val="10"/>
        <color rgb="FF6E7B7A"/>
        <rFont val="DejaVu Sans"/>
        <family val="2"/>
      </rPr>
      <t xml:space="preserve">：「年底推出第一版平台」</t>
    </r>
  </si>
  <si>
    <t xml:space="preserve">04</t>
  </si>
  <si>
    <r>
      <rPr>
        <b val="true"/>
        <sz val="10"/>
        <color rgb="FF0D1F1E"/>
        <rFont val="DejaVu Sans"/>
        <family val="2"/>
      </rPr>
      <t xml:space="preserve">每季 </t>
    </r>
    <r>
      <rPr>
        <b val="true"/>
        <sz val="10"/>
        <color rgb="FF0D1F1E"/>
        <rFont val="Arial"/>
        <family val="0"/>
        <charset val="1"/>
      </rPr>
      <t xml:space="preserve">review </t>
    </r>
    <r>
      <rPr>
        <b val="true"/>
        <sz val="10"/>
        <color rgb="FF0D1F1E"/>
        <rFont val="DejaVu Sans"/>
        <family val="2"/>
      </rPr>
      <t xml:space="preserve">場景</t>
    </r>
    <r>
      <rPr>
        <b val="true"/>
        <sz val="10"/>
        <color rgb="FF0D1F1E"/>
        <rFont val="Arial"/>
        <family val="0"/>
        <charset val="1"/>
      </rPr>
      <t xml:space="preserve">flag</t>
    </r>
  </si>
  <si>
    <r>
      <rPr>
        <sz val="10"/>
        <color rgb="FF6E7B7A"/>
        <rFont val="Arial"/>
        <family val="0"/>
        <charset val="1"/>
      </rPr>
      <t xml:space="preserve">Modules sheet </t>
    </r>
    <r>
      <rPr>
        <sz val="10"/>
        <color rgb="FF6E7B7A"/>
        <rFont val="DejaVu Sans"/>
        <family val="2"/>
      </rPr>
      <t xml:space="preserve">的 </t>
    </r>
    <r>
      <rPr>
        <sz val="10"/>
        <color rgb="FF6E7B7A"/>
        <rFont val="Arial"/>
        <family val="0"/>
        <charset val="1"/>
      </rPr>
      <t xml:space="preserve">MAX/REAL/MIN </t>
    </r>
    <r>
      <rPr>
        <sz val="10"/>
        <color rgb="FF6E7B7A"/>
        <rFont val="DejaVu Sans"/>
        <family val="2"/>
      </rPr>
      <t xml:space="preserve">欄是會動的 — 隨外部依賴更新而 </t>
    </r>
    <r>
      <rPr>
        <sz val="10"/>
        <color rgb="FF6E7B7A"/>
        <rFont val="Arial"/>
        <family val="0"/>
        <charset val="1"/>
      </rPr>
      <t xml:space="preserve">reflow</t>
    </r>
  </si>
  <si>
    <t xml:space="preserve">05</t>
  </si>
  <si>
    <r>
      <rPr>
        <b val="true"/>
        <sz val="10"/>
        <color rgb="FF0D1F1E"/>
        <rFont val="Arial"/>
        <family val="0"/>
        <charset val="1"/>
      </rPr>
      <t xml:space="preserve">Curation </t>
    </r>
    <r>
      <rPr>
        <b val="true"/>
        <sz val="10"/>
        <color rgb="FF0D1F1E"/>
        <rFont val="DejaVu Sans"/>
        <family val="2"/>
      </rPr>
      <t xml:space="preserve">另立預算線</t>
    </r>
  </si>
  <si>
    <r>
      <rPr>
        <sz val="10"/>
        <color rgb="FF6E7B7A"/>
        <rFont val="DejaVu Sans"/>
        <family val="2"/>
      </rPr>
      <t xml:space="preserve">找 </t>
    </r>
    <r>
      <rPr>
        <sz val="10"/>
        <color rgb="FF6E7B7A"/>
        <rFont val="Arial"/>
        <family val="0"/>
        <charset val="1"/>
      </rPr>
      <t xml:space="preserve">2 </t>
    </r>
    <r>
      <rPr>
        <sz val="10"/>
        <color rgb="FF6E7B7A"/>
        <rFont val="DejaVu Sans"/>
        <family val="2"/>
      </rPr>
      <t xml:space="preserve">名 </t>
    </r>
    <r>
      <rPr>
        <sz val="10"/>
        <color rgb="FF6E7B7A"/>
        <rFont val="Arial"/>
        <family val="0"/>
        <charset val="1"/>
      </rPr>
      <t xml:space="preserve">medical writer / data curator </t>
    </r>
    <r>
      <rPr>
        <sz val="10"/>
        <color rgb="FF6E7B7A"/>
        <rFont val="DejaVu Sans"/>
        <family val="2"/>
      </rPr>
      <t xml:space="preserve">全職 </t>
    </r>
    <r>
      <rPr>
        <sz val="10"/>
        <color rgb="FF6E7B7A"/>
        <rFont val="Arial"/>
        <family val="0"/>
        <charset val="1"/>
      </rPr>
      <t xml:space="preserve">12 </t>
    </r>
    <r>
      <rPr>
        <sz val="10"/>
        <color rgb="FF6E7B7A"/>
        <rFont val="DejaVu Sans"/>
        <family val="2"/>
      </rPr>
      <t xml:space="preserve">個月吃下 </t>
    </r>
    <r>
      <rPr>
        <sz val="10"/>
        <color rgb="FF6E7B7A"/>
        <rFont val="Arial"/>
        <family val="0"/>
        <charset val="1"/>
      </rPr>
      <t xml:space="preserve">Y1 </t>
    </r>
    <r>
      <rPr>
        <sz val="10"/>
        <color rgb="FF6E7B7A"/>
        <rFont val="DejaVu Sans"/>
        <family val="2"/>
      </rPr>
      <t xml:space="preserve">內容工作</t>
    </r>
  </si>
  <si>
    <t xml:space="preserve">06</t>
  </si>
  <si>
    <r>
      <rPr>
        <b val="true"/>
        <sz val="10"/>
        <color rgb="FF0D1F1E"/>
        <rFont val="Arial"/>
        <family val="0"/>
        <charset val="1"/>
      </rPr>
      <t xml:space="preserve">AI </t>
    </r>
    <r>
      <rPr>
        <b val="true"/>
        <sz val="10"/>
        <color rgb="FF0D1F1E"/>
        <rFont val="DejaVu Sans"/>
        <family val="2"/>
      </rPr>
      <t xml:space="preserve">工具預算 </t>
    </r>
    <r>
      <rPr>
        <b val="true"/>
        <sz val="10"/>
        <color rgb="FF0D1F1E"/>
        <rFont val="Arial"/>
        <family val="0"/>
        <charset val="1"/>
      </rPr>
      <t xml:space="preserve">NT$30-60 </t>
    </r>
    <r>
      <rPr>
        <b val="true"/>
        <sz val="10"/>
        <color rgb="FF0D1F1E"/>
        <rFont val="DejaVu Sans"/>
        <family val="2"/>
      </rPr>
      <t xml:space="preserve">萬／年</t>
    </r>
  </si>
  <si>
    <r>
      <rPr>
        <sz val="10"/>
        <color rgb="FF6E7B7A"/>
        <rFont val="Arial"/>
        <family val="0"/>
        <charset val="1"/>
      </rPr>
      <t xml:space="preserve">Cursor + Claude API + Figma Make + LLM </t>
    </r>
    <r>
      <rPr>
        <sz val="10"/>
        <color rgb="FF6E7B7A"/>
        <rFont val="DejaVu Sans"/>
        <family val="2"/>
      </rPr>
      <t xml:space="preserve">翻譯 — 別省這部分</t>
    </r>
  </si>
  <si>
    <r>
      <rPr>
        <b val="true"/>
        <sz val="18"/>
        <color rgb="FF0D1F1E"/>
        <rFont val="Arial"/>
        <family val="0"/>
        <charset val="1"/>
      </rPr>
      <t xml:space="preserve">AI </t>
    </r>
    <r>
      <rPr>
        <b val="true"/>
        <sz val="18"/>
        <color rgb="FF0D1F1E"/>
        <rFont val="DejaVu Sans"/>
        <family val="2"/>
      </rPr>
      <t xml:space="preserve">工具棧 — 該用哪個 </t>
    </r>
    <r>
      <rPr>
        <b val="true"/>
        <sz val="18"/>
        <color rgb="FF0D1F1E"/>
        <rFont val="Arial"/>
        <family val="0"/>
        <charset val="1"/>
      </rPr>
      <t xml:space="preserve">AI </t>
    </r>
    <r>
      <rPr>
        <b val="true"/>
        <sz val="18"/>
        <color rgb="FF0D1F1E"/>
        <rFont val="DejaVu Sans"/>
        <family val="2"/>
      </rPr>
      <t xml:space="preserve">工具減少哪部分時間</t>
    </r>
  </si>
  <si>
    <r>
      <rPr>
        <i val="true"/>
        <sz val="10"/>
        <color rgb="FF6E7B7A"/>
        <rFont val="DejaVu Sans"/>
        <family val="2"/>
      </rPr>
      <t xml:space="preserve">建議每月預算 </t>
    </r>
    <r>
      <rPr>
        <i val="true"/>
        <sz val="10"/>
        <color rgb="FF6E7B7A"/>
        <rFont val="Arial"/>
        <family val="0"/>
        <charset val="1"/>
      </rPr>
      <t xml:space="preserve">NT$30,000 </t>
    </r>
    <r>
      <rPr>
        <i val="true"/>
        <sz val="10"/>
        <color rgb="FF6E7B7A"/>
        <rFont val="DejaVu Sans"/>
        <family val="2"/>
      </rPr>
      <t xml:space="preserve">以下，但會省下大量人工時間。</t>
    </r>
  </si>
  <si>
    <t xml:space="preserve">階段</t>
  </si>
  <si>
    <t xml:space="preserve">工具</t>
  </si>
  <si>
    <t xml:space="preserve">用途</t>
  </si>
  <si>
    <t xml:space="preserve">能取代什麼工時</t>
  </si>
  <si>
    <t xml:space="preserve">估省幅</t>
  </si>
  <si>
    <r>
      <rPr>
        <b val="true"/>
        <sz val="10"/>
        <color rgb="FFFFFFFF"/>
        <rFont val="DejaVu Sans"/>
        <family val="2"/>
      </rPr>
      <t xml:space="preserve">月費 </t>
    </r>
    <r>
      <rPr>
        <b val="true"/>
        <sz val="10"/>
        <color rgb="FFFFFFFF"/>
        <rFont val="Arial"/>
        <family val="0"/>
        <charset val="1"/>
      </rPr>
      <t xml:space="preserve">(USD)</t>
    </r>
  </si>
  <si>
    <t xml:space="preserve">重點建議</t>
  </si>
  <si>
    <t xml:space="preserve">Wireframe / IA</t>
  </si>
  <si>
    <t xml:space="preserve">Claude Projects + Excalidraw</t>
  </si>
  <si>
    <r>
      <rPr>
        <sz val="10"/>
        <color rgb="FF0D1F1E"/>
        <rFont val="DejaVu Sans"/>
        <family val="2"/>
      </rPr>
      <t xml:space="preserve">把這份 </t>
    </r>
    <r>
      <rPr>
        <sz val="10"/>
        <color rgb="FF0D1F1E"/>
        <rFont val="Arial"/>
        <family val="0"/>
        <charset val="1"/>
      </rPr>
      <t xml:space="preserve">sitemap </t>
    </r>
    <r>
      <rPr>
        <sz val="10"/>
        <color rgb="FF0D1F1E"/>
        <rFont val="DejaVu Sans"/>
        <family val="2"/>
      </rPr>
      <t xml:space="preserve">餵 </t>
    </r>
    <r>
      <rPr>
        <sz val="10"/>
        <color rgb="FF0D1F1E"/>
        <rFont val="Arial"/>
        <family val="0"/>
        <charset val="1"/>
      </rPr>
      <t xml:space="preserve">Claude</t>
    </r>
    <r>
      <rPr>
        <sz val="10"/>
        <color rgb="FF0D1F1E"/>
        <rFont val="DejaVu Sans"/>
        <family val="2"/>
      </rPr>
      <t xml:space="preserve">，生成所有頁面的 </t>
    </r>
    <r>
      <rPr>
        <sz val="10"/>
        <color rgb="FF0D1F1E"/>
        <rFont val="Arial"/>
        <family val="0"/>
        <charset val="1"/>
      </rPr>
      <t xml:space="preserve">wireframe ASCII / Mermaid</t>
    </r>
  </si>
  <si>
    <t xml:space="preserve">Designer wireframing 50%</t>
  </si>
  <si>
    <t xml:space="preserve">40%</t>
  </si>
  <si>
    <t xml:space="preserve">$20</t>
  </si>
  <si>
    <r>
      <rPr>
        <sz val="10"/>
        <color rgb="FF6E7B7A"/>
        <rFont val="DejaVu Sans"/>
        <family val="2"/>
      </rPr>
      <t xml:space="preserve">先做 </t>
    </r>
    <r>
      <rPr>
        <sz val="10"/>
        <color rgb="FF6E7B7A"/>
        <rFont val="Arial"/>
        <family val="0"/>
        <charset val="1"/>
      </rPr>
      <t xml:space="preserve">wireframe </t>
    </r>
    <r>
      <rPr>
        <sz val="10"/>
        <color rgb="FF6E7B7A"/>
        <rFont val="DejaVu Sans"/>
        <family val="2"/>
      </rPr>
      <t xml:space="preserve">再 </t>
    </r>
    <r>
      <rPr>
        <sz val="10"/>
        <color rgb="FF6E7B7A"/>
        <rFont val="Arial"/>
        <family val="0"/>
        <charset val="1"/>
      </rPr>
      <t xml:space="preserve">Figma — </t>
    </r>
    <r>
      <rPr>
        <sz val="10"/>
        <color rgb="FF6E7B7A"/>
        <rFont val="DejaVu Sans"/>
        <family val="2"/>
      </rPr>
      <t xml:space="preserve">不要直接 </t>
    </r>
    <r>
      <rPr>
        <sz val="10"/>
        <color rgb="FF6E7B7A"/>
        <rFont val="Arial"/>
        <family val="0"/>
        <charset val="1"/>
      </rPr>
      <t xml:space="preserve">Figma</t>
    </r>
  </si>
  <si>
    <r>
      <rPr>
        <b val="true"/>
        <sz val="10"/>
        <color rgb="FF024C48"/>
        <rFont val="Arial"/>
        <family val="0"/>
        <charset val="1"/>
      </rPr>
      <t xml:space="preserve">UI </t>
    </r>
    <r>
      <rPr>
        <b val="true"/>
        <sz val="10"/>
        <color rgb="FF024C48"/>
        <rFont val="DejaVu Sans"/>
        <family val="2"/>
      </rPr>
      <t xml:space="preserve">視覺</t>
    </r>
  </si>
  <si>
    <t xml:space="preserve">Figma Make / Stitch / v0</t>
  </si>
  <si>
    <r>
      <rPr>
        <sz val="10"/>
        <color rgb="FF0D1F1E"/>
        <rFont val="DejaVu Sans"/>
        <family val="2"/>
      </rPr>
      <t xml:space="preserve">把 </t>
    </r>
    <r>
      <rPr>
        <sz val="10"/>
        <color rgb="FF0D1F1E"/>
        <rFont val="Arial"/>
        <family val="0"/>
        <charset val="1"/>
      </rPr>
      <t xml:space="preserve">wireframe + </t>
    </r>
    <r>
      <rPr>
        <sz val="10"/>
        <color rgb="FF0D1F1E"/>
        <rFont val="DejaVu Sans"/>
        <family val="2"/>
      </rPr>
      <t xml:space="preserve">設計系統餵進去，產出高保真設計</t>
    </r>
  </si>
  <si>
    <r>
      <rPr>
        <sz val="10"/>
        <color rgb="FF6E7B7A"/>
        <rFont val="Arial"/>
        <family val="0"/>
        <charset val="1"/>
      </rPr>
      <t xml:space="preserve">Designer </t>
    </r>
    <r>
      <rPr>
        <sz val="10"/>
        <color rgb="FF6E7B7A"/>
        <rFont val="DejaVu Sans"/>
        <family val="2"/>
      </rPr>
      <t xml:space="preserve">視覺 </t>
    </r>
    <r>
      <rPr>
        <sz val="10"/>
        <color rgb="FF6E7B7A"/>
        <rFont val="Arial"/>
        <family val="0"/>
        <charset val="1"/>
      </rPr>
      <t xml:space="preserve">30%</t>
    </r>
  </si>
  <si>
    <t xml:space="preserve">30%</t>
  </si>
  <si>
    <t xml:space="preserve">$15-30</t>
  </si>
  <si>
    <r>
      <rPr>
        <sz val="10"/>
        <color rgb="FF6E7B7A"/>
        <rFont val="DejaVu Sans"/>
        <family val="2"/>
      </rPr>
      <t xml:space="preserve">用 </t>
    </r>
    <r>
      <rPr>
        <sz val="10"/>
        <color rgb="FF6E7B7A"/>
        <rFont val="Arial"/>
        <family val="0"/>
        <charset val="1"/>
      </rPr>
      <t xml:space="preserve">v0 </t>
    </r>
    <r>
      <rPr>
        <sz val="10"/>
        <color rgb="FF6E7B7A"/>
        <rFont val="DejaVu Sans"/>
        <family val="2"/>
      </rPr>
      <t xml:space="preserve">比較精準，</t>
    </r>
    <r>
      <rPr>
        <sz val="10"/>
        <color rgb="FF6E7B7A"/>
        <rFont val="Arial"/>
        <family val="0"/>
        <charset val="1"/>
      </rPr>
      <t xml:space="preserve">Stitch </t>
    </r>
    <r>
      <rPr>
        <sz val="10"/>
        <color rgb="FF6E7B7A"/>
        <rFont val="DejaVu Sans"/>
        <family val="2"/>
      </rPr>
      <t xml:space="preserve">更 </t>
    </r>
    <r>
      <rPr>
        <sz val="10"/>
        <color rgb="FF6E7B7A"/>
        <rFont val="Arial"/>
        <family val="0"/>
        <charset val="1"/>
      </rPr>
      <t xml:space="preserve">native to web</t>
    </r>
  </si>
  <si>
    <r>
      <rPr>
        <b val="true"/>
        <sz val="10"/>
        <color rgb="FF024C48"/>
        <rFont val="Arial"/>
        <family val="0"/>
        <charset val="1"/>
      </rPr>
      <t xml:space="preserve">UI </t>
    </r>
    <r>
      <rPr>
        <b val="true"/>
        <sz val="10"/>
        <color rgb="FF024C48"/>
        <rFont val="DejaVu Sans"/>
        <family val="2"/>
      </rPr>
      <t xml:space="preserve">切版</t>
    </r>
  </si>
  <si>
    <t xml:space="preserve">Cursor + Claude Code</t>
  </si>
  <si>
    <r>
      <rPr>
        <sz val="10"/>
        <color rgb="FF0D1F1E"/>
        <rFont val="DejaVu Sans"/>
        <family val="2"/>
      </rPr>
      <t xml:space="preserve">用 </t>
    </r>
    <r>
      <rPr>
        <sz val="10"/>
        <color rgb="FF0D1F1E"/>
        <rFont val="Arial"/>
        <family val="0"/>
        <charset val="1"/>
      </rPr>
      <t xml:space="preserve">Tailwind </t>
    </r>
    <r>
      <rPr>
        <sz val="10"/>
        <color rgb="FF0D1F1E"/>
        <rFont val="DejaVu Sans"/>
        <family val="2"/>
      </rPr>
      <t xml:space="preserve">切 </t>
    </r>
    <r>
      <rPr>
        <sz val="10"/>
        <color rgb="FF0D1F1E"/>
        <rFont val="Arial"/>
        <family val="0"/>
        <charset val="1"/>
      </rPr>
      <t xml:space="preserve">React </t>
    </r>
    <r>
      <rPr>
        <sz val="10"/>
        <color rgb="FF0D1F1E"/>
        <rFont val="DejaVu Sans"/>
        <family val="2"/>
      </rPr>
      <t xml:space="preserve">頁面，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寫 </t>
    </r>
    <r>
      <rPr>
        <sz val="10"/>
        <color rgb="FF0D1F1E"/>
        <rFont val="Arial"/>
        <family val="0"/>
        <charset val="1"/>
      </rPr>
      <t xml:space="preserve">90% </t>
    </r>
    <r>
      <rPr>
        <sz val="10"/>
        <color rgb="FF0D1F1E"/>
        <rFont val="DejaVu Sans"/>
        <family val="2"/>
      </rPr>
      <t xml:space="preserve">的 </t>
    </r>
    <r>
      <rPr>
        <sz val="10"/>
        <color rgb="FF0D1F1E"/>
        <rFont val="Arial"/>
        <family val="0"/>
        <charset val="1"/>
      </rPr>
      <t xml:space="preserve">JSX</t>
    </r>
  </si>
  <si>
    <r>
      <rPr>
        <sz val="10"/>
        <color rgb="FF6E7B7A"/>
        <rFont val="Arial"/>
        <family val="0"/>
        <charset val="1"/>
      </rPr>
      <t xml:space="preserve">Frontend </t>
    </r>
    <r>
      <rPr>
        <sz val="10"/>
        <color rgb="FF6E7B7A"/>
        <rFont val="DejaVu Sans"/>
        <family val="2"/>
      </rPr>
      <t xml:space="preserve">切版 </t>
    </r>
    <r>
      <rPr>
        <sz val="10"/>
        <color rgb="FF6E7B7A"/>
        <rFont val="Arial"/>
        <family val="0"/>
        <charset val="1"/>
      </rPr>
      <t xml:space="preserve">60%</t>
    </r>
  </si>
  <si>
    <t xml:space="preserve">50%</t>
  </si>
  <si>
    <t xml:space="preserve">$20-40</t>
  </si>
  <si>
    <r>
      <rPr>
        <sz val="10"/>
        <color rgb="FF6E7B7A"/>
        <rFont val="Arial"/>
        <family val="0"/>
        <charset val="1"/>
      </rPr>
      <t xml:space="preserve">Designer </t>
    </r>
    <r>
      <rPr>
        <sz val="10"/>
        <color rgb="FF6E7B7A"/>
        <rFont val="DejaVu Sans"/>
        <family val="2"/>
      </rPr>
      <t xml:space="preserve">給 </t>
    </r>
    <r>
      <rPr>
        <sz val="10"/>
        <color rgb="FF6E7B7A"/>
        <rFont val="Arial"/>
        <family val="0"/>
        <charset val="1"/>
      </rPr>
      <t xml:space="preserve">spec </t>
    </r>
    <r>
      <rPr>
        <sz val="10"/>
        <color rgb="FF6E7B7A"/>
        <rFont val="DejaVu Sans"/>
        <family val="2"/>
      </rPr>
      <t xml:space="preserve">後直接 </t>
    </r>
    <r>
      <rPr>
        <sz val="10"/>
        <color rgb="FF6E7B7A"/>
        <rFont val="Arial"/>
        <family val="0"/>
        <charset val="1"/>
      </rPr>
      <t xml:space="preserve">prompt</t>
    </r>
  </si>
  <si>
    <t xml:space="preserve">組件庫</t>
  </si>
  <si>
    <r>
      <rPr>
        <b val="true"/>
        <sz val="10"/>
        <color rgb="FF0D1F1E"/>
        <rFont val="Arial"/>
        <family val="0"/>
        <charset val="1"/>
      </rPr>
      <t xml:space="preserve">shadcn/ui + AI </t>
    </r>
    <r>
      <rPr>
        <b val="true"/>
        <sz val="10"/>
        <color rgb="FF0D1F1E"/>
        <rFont val="DejaVu Sans"/>
        <family val="2"/>
      </rPr>
      <t xml:space="preserve">改造</t>
    </r>
  </si>
  <si>
    <r>
      <rPr>
        <sz val="10"/>
        <color rgb="FF0D1F1E"/>
        <rFont val="DejaVu Sans"/>
        <family val="2"/>
      </rPr>
      <t xml:space="preserve">現成元件直接用 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改顏色 </t>
    </r>
    <r>
      <rPr>
        <sz val="10"/>
        <color rgb="FF0D1F1E"/>
        <rFont val="Arial"/>
        <family val="0"/>
        <charset val="1"/>
      </rPr>
      <t xml:space="preserve">/ </t>
    </r>
    <r>
      <rPr>
        <sz val="10"/>
        <color rgb="FF0D1F1E"/>
        <rFont val="DejaVu Sans"/>
        <family val="2"/>
      </rPr>
      <t xml:space="preserve">互動 </t>
    </r>
    <r>
      <rPr>
        <sz val="10"/>
        <color rgb="FF0D1F1E"/>
        <rFont val="Arial"/>
        <family val="0"/>
        <charset val="1"/>
      </rPr>
      <t xml:space="preserve">/ accessibility</t>
    </r>
  </si>
  <si>
    <r>
      <rPr>
        <sz val="10"/>
        <color rgb="FF6E7B7A"/>
        <rFont val="Arial"/>
        <family val="0"/>
        <charset val="1"/>
      </rPr>
      <t xml:space="preserve">Frontend </t>
    </r>
    <r>
      <rPr>
        <sz val="10"/>
        <color rgb="FF6E7B7A"/>
        <rFont val="DejaVu Sans"/>
        <family val="2"/>
      </rPr>
      <t xml:space="preserve">元件 </t>
    </r>
    <r>
      <rPr>
        <sz val="10"/>
        <color rgb="FF6E7B7A"/>
        <rFont val="Arial"/>
        <family val="0"/>
        <charset val="1"/>
      </rPr>
      <t xml:space="preserve">70%</t>
    </r>
  </si>
  <si>
    <t xml:space="preserve">55%</t>
  </si>
  <si>
    <t xml:space="preserve">$0</t>
  </si>
  <si>
    <r>
      <rPr>
        <sz val="10"/>
        <color rgb="FF6E7B7A"/>
        <rFont val="DejaVu Sans"/>
        <family val="2"/>
      </rPr>
      <t xml:space="preserve">別自己寫 </t>
    </r>
    <r>
      <rPr>
        <sz val="10"/>
        <color rgb="FF6E7B7A"/>
        <rFont val="Arial"/>
        <family val="0"/>
        <charset val="1"/>
      </rPr>
      <t xml:space="preserve">component library</t>
    </r>
  </si>
  <si>
    <r>
      <rPr>
        <b val="true"/>
        <sz val="10"/>
        <color rgb="FF024C48"/>
        <rFont val="Arial"/>
        <family val="0"/>
        <charset val="1"/>
      </rPr>
      <t xml:space="preserve">CRUD </t>
    </r>
    <r>
      <rPr>
        <b val="true"/>
        <sz val="10"/>
        <color rgb="FF024C48"/>
        <rFont val="DejaVu Sans"/>
        <family val="2"/>
      </rPr>
      <t xml:space="preserve">後台</t>
    </r>
  </si>
  <si>
    <t xml:space="preserve">Cursor + Prisma / Drizzle generator</t>
  </si>
  <si>
    <r>
      <rPr>
        <sz val="10"/>
        <color rgb="FF0D1F1E"/>
        <rFont val="Arial"/>
        <family val="0"/>
        <charset val="1"/>
      </rPr>
      <t xml:space="preserve">Schema </t>
    </r>
    <r>
      <rPr>
        <sz val="10"/>
        <color rgb="FF0D1F1E"/>
        <rFont val="DejaVu Sans"/>
        <family val="2"/>
      </rPr>
      <t xml:space="preserve">寫好 → 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生成 </t>
    </r>
    <r>
      <rPr>
        <sz val="10"/>
        <color rgb="FF0D1F1E"/>
        <rFont val="Arial"/>
        <family val="0"/>
        <charset val="1"/>
      </rPr>
      <t xml:space="preserve">CRUD</t>
    </r>
    <r>
      <rPr>
        <sz val="10"/>
        <color rgb="FF0D1F1E"/>
        <rFont val="DejaVu Sans"/>
        <family val="2"/>
      </rPr>
      <t xml:space="preserve">、</t>
    </r>
    <r>
      <rPr>
        <sz val="10"/>
        <color rgb="FF0D1F1E"/>
        <rFont val="Arial"/>
        <family val="0"/>
        <charset val="1"/>
      </rPr>
      <t xml:space="preserve">admin UI</t>
    </r>
    <r>
      <rPr>
        <sz val="10"/>
        <color rgb="FF0D1F1E"/>
        <rFont val="DejaVu Sans"/>
        <family val="2"/>
      </rPr>
      <t xml:space="preserve">、</t>
    </r>
    <r>
      <rPr>
        <sz val="10"/>
        <color rgb="FF0D1F1E"/>
        <rFont val="Arial"/>
        <family val="0"/>
        <charset val="1"/>
      </rPr>
      <t xml:space="preserve">API</t>
    </r>
  </si>
  <si>
    <t xml:space="preserve">Backend CRUD 70%</t>
  </si>
  <si>
    <t xml:space="preserve">60%</t>
  </si>
  <si>
    <r>
      <rPr>
        <sz val="10"/>
        <color rgb="FF6E7B7A"/>
        <rFont val="Arial"/>
        <family val="0"/>
        <charset val="1"/>
      </rPr>
      <t xml:space="preserve">Y1 </t>
    </r>
    <r>
      <rPr>
        <sz val="10"/>
        <color rgb="FF6E7B7A"/>
        <rFont val="DejaVu Sans"/>
        <family val="2"/>
      </rPr>
      <t xml:space="preserve">院所後台主力用這個</t>
    </r>
  </si>
  <si>
    <r>
      <rPr>
        <b val="true"/>
        <sz val="10"/>
        <color rgb="FF024C48"/>
        <rFont val="Arial"/>
        <family val="0"/>
        <charset val="1"/>
      </rPr>
      <t xml:space="preserve">API / </t>
    </r>
    <r>
      <rPr>
        <b val="true"/>
        <sz val="10"/>
        <color rgb="FF024C48"/>
        <rFont val="DejaVu Sans"/>
        <family val="2"/>
      </rPr>
      <t xml:space="preserve">邏輯</t>
    </r>
  </si>
  <si>
    <t xml:space="preserve">REST / GraphQL endpoint, validation, business logic</t>
  </si>
  <si>
    <t xml:space="preserve">Backend logic 50%</t>
  </si>
  <si>
    <r>
      <rPr>
        <sz val="10"/>
        <color rgb="FF6E7B7A"/>
        <rFont val="Arial"/>
        <family val="0"/>
        <charset val="1"/>
      </rPr>
      <t xml:space="preserve">(</t>
    </r>
    <r>
      <rPr>
        <sz val="10"/>
        <color rgb="FF6E7B7A"/>
        <rFont val="DejaVu Sans"/>
        <family val="2"/>
      </rPr>
      <t xml:space="preserve">包在 </t>
    </r>
    <r>
      <rPr>
        <sz val="10"/>
        <color rgb="FF6E7B7A"/>
        <rFont val="Arial"/>
        <family val="0"/>
        <charset val="1"/>
      </rPr>
      <t xml:space="preserve">Cursor </t>
    </r>
    <r>
      <rPr>
        <sz val="10"/>
        <color rgb="FF6E7B7A"/>
        <rFont val="DejaVu Sans"/>
        <family val="2"/>
      </rPr>
      <t xml:space="preserve">月費</t>
    </r>
    <r>
      <rPr>
        <sz val="10"/>
        <color rgb="FF6E7B7A"/>
        <rFont val="Arial"/>
        <family val="0"/>
        <charset val="1"/>
      </rPr>
      <t xml:space="preserve">)</t>
    </r>
  </si>
  <si>
    <t xml:space="preserve">複雜邏輯仍需人類設計</t>
  </si>
  <si>
    <r>
      <rPr>
        <b val="true"/>
        <sz val="10"/>
        <color rgb="FF024C48"/>
        <rFont val="DejaVu Sans"/>
        <family val="2"/>
      </rPr>
      <t xml:space="preserve">資料 </t>
    </r>
    <r>
      <rPr>
        <b val="true"/>
        <sz val="10"/>
        <color rgb="FF024C48"/>
        <rFont val="Arial"/>
        <family val="0"/>
        <charset val="1"/>
      </rPr>
      <t xml:space="preserve">schema</t>
    </r>
  </si>
  <si>
    <t xml:space="preserve">Claude + DBML</t>
  </si>
  <si>
    <r>
      <rPr>
        <sz val="10"/>
        <color rgb="FF0D1F1E"/>
        <rFont val="DejaVu Sans"/>
        <family val="2"/>
      </rPr>
      <t xml:space="preserve">把醫療領域知識給 </t>
    </r>
    <r>
      <rPr>
        <sz val="10"/>
        <color rgb="FF0D1F1E"/>
        <rFont val="Arial"/>
        <family val="0"/>
        <charset val="1"/>
      </rPr>
      <t xml:space="preserve">Claude</t>
    </r>
    <r>
      <rPr>
        <sz val="10"/>
        <color rgb="FF0D1F1E"/>
        <rFont val="DejaVu Sans"/>
        <family val="2"/>
      </rPr>
      <t xml:space="preserve">，產出 </t>
    </r>
    <r>
      <rPr>
        <sz val="10"/>
        <color rgb="FF0D1F1E"/>
        <rFont val="Arial"/>
        <family val="0"/>
        <charset val="1"/>
      </rPr>
      <t xml:space="preserve">schema </t>
    </r>
    <r>
      <rPr>
        <sz val="10"/>
        <color rgb="FF0D1F1E"/>
        <rFont val="DejaVu Sans"/>
        <family val="2"/>
      </rPr>
      <t xml:space="preserve">第一版</t>
    </r>
  </si>
  <si>
    <r>
      <rPr>
        <sz val="10"/>
        <color rgb="FF6E7B7A"/>
        <rFont val="Arial"/>
        <family val="0"/>
        <charset val="1"/>
      </rPr>
      <t xml:space="preserve">Backend schema </t>
    </r>
    <r>
      <rPr>
        <sz val="10"/>
        <color rgb="FF6E7B7A"/>
        <rFont val="DejaVu Sans"/>
        <family val="2"/>
      </rPr>
      <t xml:space="preserve">設計 </t>
    </r>
    <r>
      <rPr>
        <sz val="10"/>
        <color rgb="FF6E7B7A"/>
        <rFont val="Arial"/>
        <family val="0"/>
        <charset val="1"/>
      </rPr>
      <t xml:space="preserve">40%</t>
    </r>
  </si>
  <si>
    <r>
      <rPr>
        <sz val="10"/>
        <color rgb="FF6E7B7A"/>
        <rFont val="Arial"/>
        <family val="0"/>
        <charset val="1"/>
      </rPr>
      <t xml:space="preserve">Schema </t>
    </r>
    <r>
      <rPr>
        <sz val="10"/>
        <color rgb="FF6E7B7A"/>
        <rFont val="DejaVu Sans"/>
        <family val="2"/>
      </rPr>
      <t xml:space="preserve">一定要人類最終 </t>
    </r>
    <r>
      <rPr>
        <sz val="10"/>
        <color rgb="FF6E7B7A"/>
        <rFont val="Arial"/>
        <family val="0"/>
        <charset val="1"/>
      </rPr>
      <t xml:space="preserve">review</t>
    </r>
  </si>
  <si>
    <r>
      <rPr>
        <b val="true"/>
        <sz val="10"/>
        <color rgb="FF024C48"/>
        <rFont val="DejaVu Sans"/>
        <family val="2"/>
      </rPr>
      <t xml:space="preserve">資料策展 </t>
    </r>
    <r>
      <rPr>
        <b val="true"/>
        <sz val="10"/>
        <color rgb="FF024C48"/>
        <rFont val="Arial"/>
        <family val="0"/>
        <charset val="1"/>
      </rPr>
      <t xml:space="preserve">/ </t>
    </r>
    <r>
      <rPr>
        <b val="true"/>
        <sz val="10"/>
        <color rgb="FF024C48"/>
        <rFont val="DejaVu Sans"/>
        <family val="2"/>
      </rPr>
      <t xml:space="preserve">翻譯</t>
    </r>
  </si>
  <si>
    <t xml:space="preserve">Claude API / GPT-4o</t>
  </si>
  <si>
    <r>
      <rPr>
        <sz val="10"/>
        <color rgb="FF0D1F1E"/>
        <rFont val="DejaVu Sans"/>
        <family val="2"/>
      </rPr>
      <t xml:space="preserve">把院所原始資料整理成結構化格式 </t>
    </r>
    <r>
      <rPr>
        <sz val="10"/>
        <color rgb="FF0D1F1E"/>
        <rFont val="Arial"/>
        <family val="0"/>
        <charset val="1"/>
      </rPr>
      <t xml:space="preserve">+ EN </t>
    </r>
    <r>
      <rPr>
        <sz val="10"/>
        <color rgb="FF0D1F1E"/>
        <rFont val="DejaVu Sans"/>
        <family val="2"/>
      </rPr>
      <t xml:space="preserve">翻譯草稿</t>
    </r>
  </si>
  <si>
    <t xml:space="preserve">Curator 60%, Writer 50%</t>
  </si>
  <si>
    <r>
      <rPr>
        <sz val="10"/>
        <color rgb="FF6E7B7A"/>
        <rFont val="Arial"/>
        <family val="0"/>
        <charset val="1"/>
      </rPr>
      <t xml:space="preserve">$50-200 (</t>
    </r>
    <r>
      <rPr>
        <sz val="10"/>
        <color rgb="FF6E7B7A"/>
        <rFont val="DejaVu Sans"/>
        <family val="2"/>
      </rPr>
      <t xml:space="preserve">按量</t>
    </r>
    <r>
      <rPr>
        <sz val="10"/>
        <color rgb="FF6E7B7A"/>
        <rFont val="Arial"/>
        <family val="0"/>
        <charset val="1"/>
      </rPr>
      <t xml:space="preserve">)</t>
    </r>
  </si>
  <si>
    <r>
      <rPr>
        <sz val="10"/>
        <color rgb="FF6E7B7A"/>
        <rFont val="DejaVu Sans"/>
        <family val="2"/>
      </rPr>
      <t xml:space="preserve">醫療專家必須校稿 — </t>
    </r>
    <r>
      <rPr>
        <sz val="10"/>
        <color rgb="FF6E7B7A"/>
        <rFont val="Arial"/>
        <family val="0"/>
        <charset val="1"/>
      </rPr>
      <t xml:space="preserve">AI </t>
    </r>
    <r>
      <rPr>
        <sz val="10"/>
        <color rgb="FF6E7B7A"/>
        <rFont val="DejaVu Sans"/>
        <family val="2"/>
      </rPr>
      <t xml:space="preserve">不能 </t>
    </r>
    <r>
      <rPr>
        <sz val="10"/>
        <color rgb="FF6E7B7A"/>
        <rFont val="Arial"/>
        <family val="0"/>
        <charset val="1"/>
      </rPr>
      <t xml:space="preserve">ship</t>
    </r>
  </si>
  <si>
    <r>
      <rPr>
        <b val="true"/>
        <sz val="10"/>
        <color rgb="FF024C48"/>
        <rFont val="DejaVu Sans"/>
        <family val="2"/>
      </rPr>
      <t xml:space="preserve">文件 </t>
    </r>
    <r>
      <rPr>
        <b val="true"/>
        <sz val="10"/>
        <color rgb="FF024C48"/>
        <rFont val="Arial"/>
        <family val="0"/>
        <charset val="1"/>
      </rPr>
      <t xml:space="preserve">/ </t>
    </r>
    <r>
      <rPr>
        <b val="true"/>
        <sz val="10"/>
        <color rgb="FF024C48"/>
        <rFont val="DejaVu Sans"/>
        <family val="2"/>
      </rPr>
      <t xml:space="preserve">知識庫</t>
    </r>
  </si>
  <si>
    <t xml:space="preserve">Claude + Notion AI</t>
  </si>
  <si>
    <r>
      <rPr>
        <sz val="10"/>
        <color rgb="FF0D1F1E"/>
        <rFont val="DejaVu Sans"/>
        <family val="2"/>
      </rPr>
      <t xml:space="preserve">建立內部 </t>
    </r>
    <r>
      <rPr>
        <sz val="10"/>
        <color rgb="FF0D1F1E"/>
        <rFont val="Arial"/>
        <family val="0"/>
        <charset val="1"/>
      </rPr>
      <t xml:space="preserve">wiki, API docs, methodology pages</t>
    </r>
  </si>
  <si>
    <t xml:space="preserve">Doc writer 60%</t>
  </si>
  <si>
    <t xml:space="preserve">$10</t>
  </si>
  <si>
    <r>
      <rPr>
        <b val="true"/>
        <sz val="10"/>
        <color rgb="FF024C48"/>
        <rFont val="DejaVu Sans"/>
        <family val="2"/>
      </rPr>
      <t xml:space="preserve">資料管線 </t>
    </r>
    <r>
      <rPr>
        <b val="true"/>
        <sz val="10"/>
        <color rgb="FF024C48"/>
        <rFont val="Arial"/>
        <family val="0"/>
        <charset val="1"/>
      </rPr>
      <t xml:space="preserve">/ ETL</t>
    </r>
  </si>
  <si>
    <t xml:space="preserve">Cursor + Airbyte / Dagster</t>
  </si>
  <si>
    <r>
      <rPr>
        <sz val="10"/>
        <color rgb="FF0D1F1E"/>
        <rFont val="Arial"/>
        <family val="0"/>
        <charset val="1"/>
      </rPr>
      <t xml:space="preserve">PubMed / ClinicalTrials </t>
    </r>
    <r>
      <rPr>
        <sz val="10"/>
        <color rgb="FF0D1F1E"/>
        <rFont val="DejaVu Sans"/>
        <family val="2"/>
      </rPr>
      <t xml:space="preserve">等 </t>
    </r>
    <r>
      <rPr>
        <sz val="10"/>
        <color rgb="FF0D1F1E"/>
        <rFont val="Arial"/>
        <family val="0"/>
        <charset val="1"/>
      </rPr>
      <t xml:space="preserve">connector </t>
    </r>
    <r>
      <rPr>
        <sz val="10"/>
        <color rgb="FF0D1F1E"/>
        <rFont val="DejaVu Sans"/>
        <family val="2"/>
      </rPr>
      <t xml:space="preserve">套版</t>
    </r>
  </si>
  <si>
    <t xml:space="preserve">Backend ETL 70%</t>
  </si>
  <si>
    <r>
      <rPr>
        <sz val="10"/>
        <color rgb="FF6E7B7A"/>
        <rFont val="DejaVu Sans"/>
        <family val="2"/>
      </rPr>
      <t xml:space="preserve">現成 </t>
    </r>
    <r>
      <rPr>
        <sz val="10"/>
        <color rgb="FF6E7B7A"/>
        <rFont val="Arial"/>
        <family val="0"/>
        <charset val="1"/>
      </rPr>
      <t xml:space="preserve">connector </t>
    </r>
    <r>
      <rPr>
        <sz val="10"/>
        <color rgb="FF6E7B7A"/>
        <rFont val="DejaVu Sans"/>
        <family val="2"/>
      </rPr>
      <t xml:space="preserve">用就好</t>
    </r>
  </si>
  <si>
    <r>
      <rPr>
        <b val="true"/>
        <sz val="10"/>
        <color rgb="FF024C48"/>
        <rFont val="Arial"/>
        <family val="0"/>
        <charset val="1"/>
      </rPr>
      <t xml:space="preserve">AI </t>
    </r>
    <r>
      <rPr>
        <b val="true"/>
        <sz val="10"/>
        <color rgb="FF024C48"/>
        <rFont val="DejaVu Sans"/>
        <family val="2"/>
      </rPr>
      <t xml:space="preserve">媒合 </t>
    </r>
    <r>
      <rPr>
        <b val="true"/>
        <sz val="10"/>
        <color rgb="FF024C48"/>
        <rFont val="Arial"/>
        <family val="0"/>
        <charset val="1"/>
      </rPr>
      <t xml:space="preserve">/ </t>
    </r>
    <r>
      <rPr>
        <b val="true"/>
        <sz val="10"/>
        <color rgb="FF024C48"/>
        <rFont val="DejaVu Sans"/>
        <family val="2"/>
      </rPr>
      <t xml:space="preserve">推薦</t>
    </r>
  </si>
  <si>
    <t xml:space="preserve">LangChain / LlamaIndex + LLM</t>
  </si>
  <si>
    <r>
      <rPr>
        <sz val="10"/>
        <color rgb="FF0D1F1E"/>
        <rFont val="Arial"/>
        <family val="0"/>
        <charset val="1"/>
      </rPr>
      <t xml:space="preserve">RAG over </t>
    </r>
    <r>
      <rPr>
        <sz val="10"/>
        <color rgb="FF0D1F1E"/>
        <rFont val="DejaVu Sans"/>
        <family val="2"/>
      </rPr>
      <t xml:space="preserve">平台資料，做 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媒合 </t>
    </r>
    <r>
      <rPr>
        <sz val="10"/>
        <color rgb="FF0D1F1E"/>
        <rFont val="Arial"/>
        <family val="0"/>
        <charset val="1"/>
      </rPr>
      <t xml:space="preserve">/ Q&amp;A</t>
    </r>
  </si>
  <si>
    <t xml:space="preserve">Backend ML 50%</t>
  </si>
  <si>
    <r>
      <rPr>
        <sz val="10"/>
        <color rgb="FF6E7B7A"/>
        <rFont val="Arial"/>
        <family val="0"/>
        <charset val="1"/>
      </rPr>
      <t xml:space="preserve">$200-500 (</t>
    </r>
    <r>
      <rPr>
        <sz val="10"/>
        <color rgb="FF6E7B7A"/>
        <rFont val="DejaVu Sans"/>
        <family val="2"/>
      </rPr>
      <t xml:space="preserve">按量</t>
    </r>
    <r>
      <rPr>
        <sz val="10"/>
        <color rgb="FF6E7B7A"/>
        <rFont val="Arial"/>
        <family val="0"/>
        <charset val="1"/>
      </rPr>
      <t xml:space="preserve">)</t>
    </r>
  </si>
  <si>
    <r>
      <rPr>
        <sz val="10"/>
        <color rgb="FF6E7B7A"/>
        <rFont val="Arial"/>
        <family val="0"/>
        <charset val="1"/>
      </rPr>
      <t xml:space="preserve">Y3+ </t>
    </r>
    <r>
      <rPr>
        <sz val="10"/>
        <color rgb="FF6E7B7A"/>
        <rFont val="DejaVu Sans"/>
        <family val="2"/>
      </rPr>
      <t xml:space="preserve">才正式上</t>
    </r>
  </si>
  <si>
    <r>
      <rPr>
        <b val="true"/>
        <sz val="10"/>
        <color rgb="FF024C48"/>
        <rFont val="DejaVu Sans"/>
        <family val="2"/>
      </rPr>
      <t xml:space="preserve">測試 </t>
    </r>
    <r>
      <rPr>
        <b val="true"/>
        <sz val="10"/>
        <color rgb="FF024C48"/>
        <rFont val="Arial"/>
        <family val="0"/>
        <charset val="1"/>
      </rPr>
      <t xml:space="preserve">/ QA</t>
    </r>
  </si>
  <si>
    <r>
      <rPr>
        <b val="true"/>
        <sz val="10"/>
        <color rgb="FF0D1F1E"/>
        <rFont val="Arial"/>
        <family val="0"/>
        <charset val="1"/>
      </rPr>
      <t xml:space="preserve">Playwright + Claude </t>
    </r>
    <r>
      <rPr>
        <b val="true"/>
        <sz val="10"/>
        <color rgb="FF0D1F1E"/>
        <rFont val="DejaVu Sans"/>
        <family val="2"/>
      </rPr>
      <t xml:space="preserve">寫 </t>
    </r>
    <r>
      <rPr>
        <b val="true"/>
        <sz val="10"/>
        <color rgb="FF0D1F1E"/>
        <rFont val="Arial"/>
        <family val="0"/>
        <charset val="1"/>
      </rPr>
      <t xml:space="preserve">test</t>
    </r>
  </si>
  <si>
    <r>
      <rPr>
        <sz val="10"/>
        <color rgb="FF0D1F1E"/>
        <rFont val="Arial"/>
        <family val="0"/>
        <charset val="1"/>
      </rPr>
      <t xml:space="preserve">E2E </t>
    </r>
    <r>
      <rPr>
        <sz val="10"/>
        <color rgb="FF0D1F1E"/>
        <rFont val="DejaVu Sans"/>
        <family val="2"/>
      </rPr>
      <t xml:space="preserve">測試由 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寫</t>
    </r>
  </si>
  <si>
    <t xml:space="preserve">QA 60%</t>
  </si>
  <si>
    <r>
      <rPr>
        <sz val="10"/>
        <color rgb="FF6E7B7A"/>
        <rFont val="Arial"/>
        <family val="0"/>
        <charset val="1"/>
      </rPr>
      <t xml:space="preserve">(</t>
    </r>
    <r>
      <rPr>
        <sz val="10"/>
        <color rgb="FF6E7B7A"/>
        <rFont val="DejaVu Sans"/>
        <family val="2"/>
      </rPr>
      <t xml:space="preserve">免費</t>
    </r>
    <r>
      <rPr>
        <sz val="10"/>
        <color rgb="FF6E7B7A"/>
        <rFont val="Arial"/>
        <family val="0"/>
        <charset val="1"/>
      </rPr>
      <t xml:space="preserve">)</t>
    </r>
  </si>
  <si>
    <t xml:space="preserve">DevOps</t>
  </si>
  <si>
    <r>
      <rPr>
        <b val="true"/>
        <sz val="10"/>
        <color rgb="FF0D1F1E"/>
        <rFont val="Arial"/>
        <family val="0"/>
        <charset val="1"/>
      </rPr>
      <t xml:space="preserve">Vercel / Railway + Claude </t>
    </r>
    <r>
      <rPr>
        <b val="true"/>
        <sz val="10"/>
        <color rgb="FF0D1F1E"/>
        <rFont val="DejaVu Sans"/>
        <family val="2"/>
      </rPr>
      <t xml:space="preserve">設 </t>
    </r>
    <r>
      <rPr>
        <b val="true"/>
        <sz val="10"/>
        <color rgb="FF0D1F1E"/>
        <rFont val="Arial"/>
        <family val="0"/>
        <charset val="1"/>
      </rPr>
      <t xml:space="preserve">CI</t>
    </r>
  </si>
  <si>
    <r>
      <rPr>
        <sz val="10"/>
        <color rgb="FF0D1F1E"/>
        <rFont val="Arial"/>
        <family val="0"/>
        <charset val="1"/>
      </rPr>
      <t xml:space="preserve">Hosting / DB / CI/CD setup </t>
    </r>
    <r>
      <rPr>
        <sz val="10"/>
        <color rgb="FF0D1F1E"/>
        <rFont val="DejaVu Sans"/>
        <family val="2"/>
      </rPr>
      <t xml:space="preserve">用 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配置</t>
    </r>
  </si>
  <si>
    <t xml:space="preserve">DevOps 70%</t>
  </si>
  <si>
    <t xml:space="preserve">$50-200</t>
  </si>
  <si>
    <r>
      <rPr>
        <sz val="10"/>
        <color rgb="FF6E7B7A"/>
        <rFont val="DejaVu Sans"/>
        <family val="2"/>
      </rPr>
      <t xml:space="preserve">別自己架 </t>
    </r>
    <r>
      <rPr>
        <sz val="10"/>
        <color rgb="FF6E7B7A"/>
        <rFont val="Arial"/>
        <family val="0"/>
        <charset val="1"/>
      </rPr>
      <t xml:space="preserve">K8s</t>
    </r>
  </si>
  <si>
    <t xml:space="preserve">品牌資產</t>
  </si>
  <si>
    <t xml:space="preserve">Midjourney / FLUX</t>
  </si>
  <si>
    <t xml:space="preserve">icon, illustrations, hero images</t>
  </si>
  <si>
    <r>
      <rPr>
        <sz val="10"/>
        <color rgb="FF6E7B7A"/>
        <rFont val="Arial"/>
        <family val="0"/>
        <charset val="1"/>
      </rPr>
      <t xml:space="preserve">Designer </t>
    </r>
    <r>
      <rPr>
        <sz val="10"/>
        <color rgb="FF6E7B7A"/>
        <rFont val="DejaVu Sans"/>
        <family val="2"/>
      </rPr>
      <t xml:space="preserve">視覺資源 </t>
    </r>
    <r>
      <rPr>
        <sz val="10"/>
        <color rgb="FF6E7B7A"/>
        <rFont val="Arial"/>
        <family val="0"/>
        <charset val="1"/>
      </rPr>
      <t xml:space="preserve">50%</t>
    </r>
  </si>
  <si>
    <t xml:space="preserve">$30</t>
  </si>
  <si>
    <r>
      <rPr>
        <sz val="10"/>
        <color rgb="FF6E7B7A"/>
        <rFont val="DejaVu Sans"/>
        <family val="2"/>
      </rPr>
      <t xml:space="preserve">醫療相關 </t>
    </r>
    <r>
      <rPr>
        <sz val="10"/>
        <color rgb="FF6E7B7A"/>
        <rFont val="Arial"/>
        <family val="0"/>
        <charset val="1"/>
      </rPr>
      <t xml:space="preserve">illustration </t>
    </r>
    <r>
      <rPr>
        <sz val="10"/>
        <color rgb="FF6E7B7A"/>
        <rFont val="DejaVu Sans"/>
        <family val="2"/>
      </rPr>
      <t xml:space="preserve">要小心</t>
    </r>
  </si>
  <si>
    <t xml:space="preserve">關鍵心法</t>
  </si>
  <si>
    <r>
      <rPr>
        <sz val="10"/>
        <color rgb="FF0D1F1E"/>
        <rFont val="Arial"/>
        <family val="0"/>
        <charset val="1"/>
      </rPr>
      <t xml:space="preserve">1. AI </t>
    </r>
    <r>
      <rPr>
        <sz val="10"/>
        <color rgb="FF0D1F1E"/>
        <rFont val="DejaVu Sans"/>
        <family val="2"/>
      </rPr>
      <t xml:space="preserve">不是寫程式的，是「快速重複套版的」— 個別 </t>
    </r>
    <r>
      <rPr>
        <sz val="10"/>
        <color rgb="FF0D1F1E"/>
        <rFont val="Arial"/>
        <family val="0"/>
        <charset val="1"/>
      </rPr>
      <t xml:space="preserve">module </t>
    </r>
    <r>
      <rPr>
        <sz val="10"/>
        <color rgb="FF0D1F1E"/>
        <rFont val="DejaVu Sans"/>
        <family val="2"/>
      </rPr>
      <t xml:space="preserve">寫程式還是要人，但同類 </t>
    </r>
    <r>
      <rPr>
        <sz val="10"/>
        <color rgb="FF0D1F1E"/>
        <rFont val="Arial"/>
        <family val="0"/>
        <charset val="1"/>
      </rPr>
      <t xml:space="preserve">module </t>
    </r>
    <r>
      <rPr>
        <sz val="10"/>
        <color rgb="FF0D1F1E"/>
        <rFont val="DejaVu Sans"/>
        <family val="2"/>
      </rPr>
      <t xml:space="preserve">第 </t>
    </r>
    <r>
      <rPr>
        <sz val="10"/>
        <color rgb="FF0D1F1E"/>
        <rFont val="Arial"/>
        <family val="0"/>
        <charset val="1"/>
      </rPr>
      <t xml:space="preserve">2-N </t>
    </r>
    <r>
      <rPr>
        <sz val="10"/>
        <color rgb="FF0D1F1E"/>
        <rFont val="DejaVu Sans"/>
        <family val="2"/>
      </rPr>
      <t xml:space="preserve">個是 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的事。</t>
    </r>
  </si>
  <si>
    <r>
      <rPr>
        <sz val="10"/>
        <color rgb="FF0D1F1E"/>
        <rFont val="Arial"/>
        <family val="0"/>
        <charset val="1"/>
      </rPr>
      <t xml:space="preserve">2. </t>
    </r>
    <r>
      <rPr>
        <sz val="10"/>
        <color rgb="FF0D1F1E"/>
        <rFont val="DejaVu Sans"/>
        <family val="2"/>
      </rPr>
      <t xml:space="preserve">醫療領域 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用在「草擬」永遠 </t>
    </r>
    <r>
      <rPr>
        <sz val="10"/>
        <color rgb="FF0D1F1E"/>
        <rFont val="Arial"/>
        <family val="0"/>
        <charset val="1"/>
      </rPr>
      <t xml:space="preserve">OK</t>
    </r>
    <r>
      <rPr>
        <sz val="10"/>
        <color rgb="FF0D1F1E"/>
        <rFont val="DejaVu Sans"/>
        <family val="2"/>
      </rPr>
      <t xml:space="preserve">，用在「</t>
    </r>
    <r>
      <rPr>
        <sz val="10"/>
        <color rgb="FF0D1F1E"/>
        <rFont val="Arial"/>
        <family val="0"/>
        <charset val="1"/>
      </rPr>
      <t xml:space="preserve">ship </t>
    </r>
    <r>
      <rPr>
        <sz val="10"/>
        <color rgb="FF0D1F1E"/>
        <rFont val="DejaVu Sans"/>
        <family val="2"/>
      </rPr>
      <t xml:space="preserve">出去」就不行 — 中間都要人類專家審。</t>
    </r>
  </si>
  <si>
    <r>
      <rPr>
        <sz val="10"/>
        <color rgb="FF0D1F1E"/>
        <rFont val="Arial"/>
        <family val="0"/>
        <charset val="1"/>
      </rPr>
      <t xml:space="preserve">3. </t>
    </r>
    <r>
      <rPr>
        <sz val="10"/>
        <color rgb="FF0D1F1E"/>
        <rFont val="DejaVu Sans"/>
        <family val="2"/>
      </rPr>
      <t xml:space="preserve">別把 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預算當成可省 — 一個月 </t>
    </r>
    <r>
      <rPr>
        <sz val="10"/>
        <color rgb="FF0D1F1E"/>
        <rFont val="Arial"/>
        <family val="0"/>
        <charset val="1"/>
      </rPr>
      <t xml:space="preserve">NT$3 </t>
    </r>
    <r>
      <rPr>
        <sz val="10"/>
        <color rgb="FF0D1F1E"/>
        <rFont val="DejaVu Sans"/>
        <family val="2"/>
      </rPr>
      <t xml:space="preserve">萬的 </t>
    </r>
    <r>
      <rPr>
        <sz val="10"/>
        <color rgb="FF0D1F1E"/>
        <rFont val="Arial"/>
        <family val="0"/>
        <charset val="1"/>
      </rPr>
      <t xml:space="preserve">AI </t>
    </r>
    <r>
      <rPr>
        <sz val="10"/>
        <color rgb="FF0D1F1E"/>
        <rFont val="DejaVu Sans"/>
        <family val="2"/>
      </rPr>
      <t xml:space="preserve">工具能省一個 </t>
    </r>
    <r>
      <rPr>
        <sz val="10"/>
        <color rgb="FF0D1F1E"/>
        <rFont val="Arial"/>
        <family val="0"/>
        <charset val="1"/>
      </rPr>
      <t xml:space="preserve">NT$8 </t>
    </r>
    <r>
      <rPr>
        <sz val="10"/>
        <color rgb="FF0D1F1E"/>
        <rFont val="DejaVu Sans"/>
        <family val="2"/>
      </rPr>
      <t xml:space="preserve">萬／月的工程師。</t>
    </r>
  </si>
  <si>
    <r>
      <rPr>
        <sz val="10"/>
        <color rgb="FF0D1F1E"/>
        <rFont val="Arial"/>
        <family val="0"/>
        <charset val="1"/>
      </rPr>
      <t xml:space="preserve">4. Cursor + Claude Code </t>
    </r>
    <r>
      <rPr>
        <sz val="10"/>
        <color rgb="FF0D1F1E"/>
        <rFont val="DejaVu Sans"/>
        <family val="2"/>
      </rPr>
      <t xml:space="preserve">是 </t>
    </r>
    <r>
      <rPr>
        <sz val="10"/>
        <color rgb="FF0D1F1E"/>
        <rFont val="Arial"/>
        <family val="0"/>
        <charset val="1"/>
      </rPr>
      <t xml:space="preserve">2026 </t>
    </r>
    <r>
      <rPr>
        <sz val="10"/>
        <color rgb="FF0D1F1E"/>
        <rFont val="DejaVu Sans"/>
        <family val="2"/>
      </rPr>
      <t xml:space="preserve">開發者的標配。三人團隊每人都該有。</t>
    </r>
  </si>
  <si>
    <r>
      <rPr>
        <sz val="10"/>
        <color rgb="FF0D1F1E"/>
        <rFont val="Arial"/>
        <family val="0"/>
        <charset val="1"/>
      </rPr>
      <t xml:space="preserve">5. </t>
    </r>
    <r>
      <rPr>
        <sz val="10"/>
        <color rgb="FF0D1F1E"/>
        <rFont val="DejaVu Sans"/>
        <family val="2"/>
      </rPr>
      <t xml:space="preserve">工具會月月變 — 這份清單建議每 </t>
    </r>
    <r>
      <rPr>
        <sz val="10"/>
        <color rgb="FF0D1F1E"/>
        <rFont val="Arial"/>
        <family val="0"/>
        <charset val="1"/>
      </rPr>
      <t xml:space="preserve">3 </t>
    </r>
    <r>
      <rPr>
        <sz val="10"/>
        <color rgb="FF0D1F1E"/>
        <rFont val="DejaVu Sans"/>
        <family val="2"/>
      </rPr>
      <t xml:space="preserve">個月 </t>
    </r>
    <r>
      <rPr>
        <sz val="10"/>
        <color rgb="FF0D1F1E"/>
        <rFont val="Arial"/>
        <family val="0"/>
        <charset val="1"/>
      </rPr>
      <t xml:space="preserve">review </t>
    </r>
    <r>
      <rPr>
        <sz val="10"/>
        <color rgb="FF0D1F1E"/>
        <rFont val="DejaVu Sans"/>
        <family val="2"/>
      </rPr>
      <t xml:space="preserve">一次。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</si>
</sst>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0.0"/>
    <numFmt numFmtId="168" formatCode="0.0%"/>
  </numFmts>
  <fonts count="4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D1F1E"/>
      <name val="Arial"/>
      <family val="0"/>
      <charset val="1"/>
    </font>
    <font>
      <b val="true"/>
      <sz val="18"/>
      <color rgb="FF0D1F1E"/>
      <name val="DejaVu Sans"/>
      <family val="2"/>
    </font>
    <font>
      <i val="true"/>
      <sz val="11"/>
      <color rgb="FF027368"/>
      <name val="Arial"/>
      <family val="0"/>
      <charset val="1"/>
    </font>
    <font>
      <i val="true"/>
      <sz val="11"/>
      <color rgb="FF027368"/>
      <name val="DejaVu Sans"/>
      <family val="2"/>
    </font>
    <font>
      <b val="true"/>
      <sz val="14"/>
      <color rgb="FF024C48"/>
      <name val="DejaVu Sans"/>
      <family val="2"/>
    </font>
    <font>
      <sz val="10"/>
      <color rgb="FF6E7B7A"/>
      <name val="DejaVu Sans"/>
      <family val="2"/>
    </font>
    <font>
      <b val="true"/>
      <sz val="10"/>
      <color rgb="FF0000FF"/>
      <name val="DejaVu Sans"/>
      <family val="2"/>
    </font>
    <font>
      <b val="true"/>
      <sz val="10"/>
      <color rgb="FF0000FF"/>
      <name val="Arial"/>
      <family val="0"/>
      <charset val="1"/>
    </font>
    <font>
      <sz val="10"/>
      <color rgb="FF000000"/>
      <name val="DejaVu Sans"/>
      <family val="2"/>
    </font>
    <font>
      <sz val="10"/>
      <color rgb="FF000000"/>
      <name val="Arial"/>
      <family val="0"/>
      <charset val="1"/>
    </font>
    <font>
      <sz val="10"/>
      <color rgb="FF008000"/>
      <name val="DejaVu Sans"/>
      <family val="2"/>
    </font>
    <font>
      <sz val="10"/>
      <color rgb="FF008000"/>
      <name val="Arial"/>
      <family val="0"/>
      <charset val="1"/>
    </font>
    <font>
      <b val="true"/>
      <sz val="10"/>
      <color rgb="FF0D1F1E"/>
      <name val="Arial"/>
      <family val="0"/>
      <charset val="1"/>
    </font>
    <font>
      <b val="true"/>
      <sz val="10"/>
      <color rgb="FF0D1F1E"/>
      <name val="DejaVu Sans"/>
      <family val="2"/>
    </font>
    <font>
      <sz val="10"/>
      <color rgb="FF6E7B7A"/>
      <name val="Arial"/>
      <family val="0"/>
      <charset val="1"/>
    </font>
    <font>
      <b val="true"/>
      <sz val="14"/>
      <color rgb="FF024C48"/>
      <name val="Arial"/>
      <family val="0"/>
      <charset val="1"/>
    </font>
    <font>
      <b val="true"/>
      <sz val="10"/>
      <color rgb="FFFFFFFF"/>
      <name val="DejaVu Sans"/>
      <family val="2"/>
    </font>
    <font>
      <b val="true"/>
      <sz val="10"/>
      <color rgb="FFFFFFFF"/>
      <name val="Arial"/>
      <family val="0"/>
      <charset val="1"/>
    </font>
    <font>
      <sz val="10"/>
      <color rgb="FF0D1F1E"/>
      <name val="Arial"/>
      <family val="0"/>
      <charset val="1"/>
    </font>
    <font>
      <sz val="10"/>
      <name val="DejaVu Sans"/>
      <family val="2"/>
    </font>
    <font>
      <sz val="10"/>
      <name val="Arial"/>
      <family val="0"/>
      <charset val="1"/>
    </font>
    <font>
      <b val="true"/>
      <sz val="10"/>
      <color rgb="FF024C48"/>
      <name val="Arial"/>
      <family val="0"/>
      <charset val="1"/>
    </font>
    <font>
      <sz val="10"/>
      <color rgb="FF0D1F1E"/>
      <name val="DejaVu Sans"/>
      <family val="2"/>
    </font>
    <font>
      <sz val="10"/>
      <color rgb="FF0000FF"/>
      <name val="Arial"/>
      <family val="0"/>
      <charset val="1"/>
    </font>
    <font>
      <b val="true"/>
      <sz val="10"/>
      <color rgb="FFA04500"/>
      <name val="Arial"/>
      <family val="0"/>
      <charset val="1"/>
    </font>
    <font>
      <sz val="9"/>
      <color rgb="FF6E7B7A"/>
      <name val="Arial"/>
      <family val="0"/>
      <charset val="1"/>
    </font>
    <font>
      <sz val="9"/>
      <color rgb="FF027368"/>
      <name val="Arial"/>
      <family val="0"/>
      <charset val="1"/>
    </font>
    <font>
      <sz val="9"/>
      <color rgb="FF6E7B7A"/>
      <name val="DejaVu Sans"/>
      <family val="2"/>
    </font>
    <font>
      <b val="true"/>
      <sz val="11"/>
      <color rgb="FFFFFFFF"/>
      <name val="Arial"/>
      <family val="0"/>
      <charset val="1"/>
    </font>
    <font>
      <i val="true"/>
      <sz val="9"/>
      <color rgb="FF6E7B7A"/>
      <name val="DejaVu Sans"/>
      <family val="2"/>
    </font>
    <font>
      <i val="true"/>
      <sz val="9"/>
      <color rgb="FF6E7B7A"/>
      <name val="Arial"/>
      <family val="0"/>
      <charset val="1"/>
    </font>
    <font>
      <i val="true"/>
      <sz val="10"/>
      <color rgb="FF6E7B7A"/>
      <name val="DejaVu Sans"/>
      <family val="2"/>
    </font>
    <font>
      <i val="true"/>
      <sz val="10"/>
      <color rgb="FF6E7B7A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0"/>
      <color rgb="FFA04500"/>
      <name val="Arial"/>
      <family val="0"/>
      <charset val="1"/>
    </font>
    <font>
      <i val="true"/>
      <sz val="10"/>
      <color rgb="FFA04500"/>
      <name val="DejaVu Sans"/>
      <family val="2"/>
    </font>
    <font>
      <b val="true"/>
      <sz val="11"/>
      <color rgb="FFA04500"/>
      <name val="DejaVu Sans"/>
      <family val="2"/>
    </font>
    <font>
      <b val="true"/>
      <sz val="11"/>
      <color rgb="FFA04500"/>
      <name val="Arial"/>
      <family val="0"/>
      <charset val="1"/>
    </font>
    <font>
      <b val="true"/>
      <sz val="11"/>
      <color rgb="FF024C48"/>
      <name val="DejaVu Sans"/>
      <family val="2"/>
    </font>
    <font>
      <sz val="10"/>
      <color rgb="FF024C48"/>
      <name val="Arial"/>
      <family val="0"/>
      <charset val="1"/>
    </font>
    <font>
      <b val="true"/>
      <sz val="11"/>
      <color rgb="FF024C48"/>
      <name val="Arial"/>
      <family val="0"/>
      <charset val="1"/>
    </font>
    <font>
      <b val="true"/>
      <sz val="11"/>
      <color rgb="FF027368"/>
      <name val="Arial"/>
      <family val="0"/>
      <charset val="1"/>
    </font>
    <font>
      <b val="true"/>
      <sz val="10"/>
      <color rgb="FF027368"/>
      <name val="Arial"/>
      <family val="0"/>
      <charset val="1"/>
    </font>
    <font>
      <b val="true"/>
      <sz val="10"/>
      <color rgb="FF024C48"/>
      <name val="DejaVu Sans"/>
      <family val="2"/>
    </font>
    <font>
      <b val="true"/>
      <sz val="12"/>
      <color rgb="FF024C48"/>
      <name val="DejaVu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24C48"/>
        <bgColor rgb="FF027368"/>
      </patternFill>
    </fill>
    <fill>
      <patternFill patternType="solid">
        <fgColor rgb="FFFFF8C5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0D1F1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27368"/>
      <rgbColor rgb="FFC0C0C0"/>
      <rgbColor rgb="FF6E7B7A"/>
      <rgbColor rgb="FF9999FF"/>
      <rgbColor rgb="FF993366"/>
      <rgbColor rgb="FFFFF8C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24C48"/>
      <rgbColor rgb="FF339966"/>
      <rgbColor rgb="FF0D1F1E"/>
      <rgbColor rgb="FF333300"/>
      <rgbColor rgb="FFA045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18"/>
    <col collapsed="false" customWidth="true" hidden="false" outlineLevel="0" max="5" min="5" style="0" width="5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4.9" hidden="false" customHeight="false" outlineLevel="0" collapsed="false">
      <c r="A2" s="2" t="s">
        <v>1</v>
      </c>
      <c r="B2" s="2"/>
      <c r="C2" s="2"/>
      <c r="D2" s="2"/>
      <c r="E2" s="2"/>
    </row>
    <row r="4" customFormat="false" ht="17.3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5" t="s">
        <v>4</v>
      </c>
      <c r="C5" s="6" t="s">
        <v>5</v>
      </c>
      <c r="D5" s="7" t="s">
        <v>6</v>
      </c>
    </row>
    <row r="6" customFormat="false" ht="15" hidden="false" customHeight="false" outlineLevel="0" collapsed="false">
      <c r="A6" s="4" t="s">
        <v>7</v>
      </c>
      <c r="B6" s="8" t="s">
        <v>8</v>
      </c>
      <c r="E6" s="9" t="s">
        <v>9</v>
      </c>
    </row>
    <row r="7" customFormat="false" ht="15" hidden="false" customHeight="false" outlineLevel="0" collapsed="false">
      <c r="A7" s="10" t="s">
        <v>10</v>
      </c>
      <c r="B7" s="8" t="s">
        <v>11</v>
      </c>
      <c r="E7" s="9" t="s">
        <v>12</v>
      </c>
    </row>
    <row r="9" customFormat="false" ht="17.9" hidden="false" customHeight="false" outlineLevel="0" collapsed="false">
      <c r="A9" s="11" t="s">
        <v>13</v>
      </c>
    </row>
    <row r="10" customFormat="false" ht="15" hidden="false" customHeight="false" outlineLevel="0" collapsed="false">
      <c r="A10" s="12" t="s">
        <v>14</v>
      </c>
      <c r="B10" s="12" t="s">
        <v>15</v>
      </c>
      <c r="C10" s="12" t="s">
        <v>16</v>
      </c>
      <c r="D10" s="13" t="s">
        <v>17</v>
      </c>
    </row>
    <row r="11" customFormat="false" ht="15" hidden="false" customHeight="false" outlineLevel="0" collapsed="false">
      <c r="A11" s="14" t="s">
        <v>18</v>
      </c>
      <c r="B11" s="15" t="n">
        <v>0.55</v>
      </c>
      <c r="C11" s="15" t="n">
        <v>0.85</v>
      </c>
      <c r="D11" s="16" t="s">
        <v>19</v>
      </c>
      <c r="E11" s="16"/>
    </row>
    <row r="12" customFormat="false" ht="15" hidden="false" customHeight="false" outlineLevel="0" collapsed="false">
      <c r="A12" s="14" t="s">
        <v>20</v>
      </c>
      <c r="B12" s="15" t="n">
        <v>0.45</v>
      </c>
      <c r="C12" s="15" t="n">
        <v>0.75</v>
      </c>
      <c r="D12" s="16" t="s">
        <v>21</v>
      </c>
      <c r="E12" s="16"/>
    </row>
    <row r="13" customFormat="false" ht="15" hidden="false" customHeight="false" outlineLevel="0" collapsed="false">
      <c r="A13" s="14" t="s">
        <v>22</v>
      </c>
      <c r="B13" s="15" t="n">
        <v>0.4</v>
      </c>
      <c r="C13" s="15" t="n">
        <v>0.7</v>
      </c>
      <c r="D13" s="16" t="s">
        <v>23</v>
      </c>
      <c r="E13" s="16"/>
    </row>
    <row r="14" customFormat="false" ht="15" hidden="false" customHeight="false" outlineLevel="0" collapsed="false">
      <c r="A14" s="14" t="s">
        <v>24</v>
      </c>
      <c r="B14" s="15" t="n">
        <v>0.65</v>
      </c>
      <c r="C14" s="15" t="n">
        <v>0.9</v>
      </c>
      <c r="D14" s="16" t="s">
        <v>25</v>
      </c>
      <c r="E14" s="16"/>
    </row>
    <row r="15" customFormat="false" ht="15" hidden="false" customHeight="false" outlineLevel="0" collapsed="false">
      <c r="A15" s="14" t="s">
        <v>26</v>
      </c>
      <c r="B15" s="15" t="n">
        <v>0.85</v>
      </c>
      <c r="C15" s="15" t="n">
        <v>1</v>
      </c>
      <c r="D15" s="16" t="s">
        <v>27</v>
      </c>
      <c r="E15" s="16"/>
    </row>
    <row r="18" customFormat="false" ht="17.35" hidden="false" customHeight="false" outlineLevel="0" collapsed="false">
      <c r="A18" s="3" t="s">
        <v>28</v>
      </c>
    </row>
    <row r="19" customFormat="false" ht="15" hidden="false" customHeight="true" outlineLevel="0" collapsed="false">
      <c r="A19" s="12" t="s">
        <v>29</v>
      </c>
      <c r="B19" s="12" t="s">
        <v>30</v>
      </c>
      <c r="C19" s="12" t="s">
        <v>31</v>
      </c>
      <c r="D19" s="12"/>
      <c r="E19" s="12"/>
    </row>
    <row r="20" customFormat="false" ht="15" hidden="false" customHeight="false" outlineLevel="0" collapsed="false">
      <c r="A20" s="17" t="s">
        <v>32</v>
      </c>
      <c r="B20" s="18" t="n">
        <v>48</v>
      </c>
      <c r="C20" s="19" t="s">
        <v>33</v>
      </c>
      <c r="D20" s="19"/>
      <c r="E20" s="19"/>
    </row>
    <row r="21" customFormat="false" ht="15" hidden="false" customHeight="false" outlineLevel="0" collapsed="false">
      <c r="A21" s="20" t="s">
        <v>34</v>
      </c>
      <c r="B21" s="18" t="n">
        <v>1</v>
      </c>
      <c r="C21" s="19"/>
      <c r="D21" s="19"/>
      <c r="E21" s="19"/>
    </row>
    <row r="22" customFormat="false" ht="15" hidden="false" customHeight="false" outlineLevel="0" collapsed="false">
      <c r="A22" s="20" t="s">
        <v>35</v>
      </c>
      <c r="B22" s="18" t="n">
        <v>1</v>
      </c>
      <c r="C22" s="19"/>
      <c r="D22" s="19"/>
      <c r="E22" s="19"/>
    </row>
    <row r="23" customFormat="false" ht="15" hidden="false" customHeight="false" outlineLevel="0" collapsed="false">
      <c r="A23" s="20" t="s">
        <v>36</v>
      </c>
      <c r="B23" s="18" t="n">
        <v>1</v>
      </c>
      <c r="C23" s="19"/>
      <c r="D23" s="19"/>
      <c r="E23" s="19"/>
    </row>
    <row r="24" customFormat="false" ht="15" hidden="false" customHeight="false" outlineLevel="0" collapsed="false">
      <c r="A24" s="20" t="s">
        <v>37</v>
      </c>
      <c r="B24" s="18" t="n">
        <v>0</v>
      </c>
      <c r="C24" s="19" t="s">
        <v>38</v>
      </c>
      <c r="D24" s="19"/>
      <c r="E24" s="19"/>
    </row>
    <row r="25" customFormat="false" ht="15" hidden="false" customHeight="false" outlineLevel="0" collapsed="false">
      <c r="A25" s="20" t="s">
        <v>39</v>
      </c>
      <c r="B25" s="18" t="n">
        <v>0</v>
      </c>
      <c r="C25" s="19" t="s">
        <v>40</v>
      </c>
      <c r="D25" s="19"/>
      <c r="E25" s="19"/>
    </row>
    <row r="28" customFormat="false" ht="17.9" hidden="false" customHeight="false" outlineLevel="0" collapsed="false">
      <c r="A28" s="3" t="s">
        <v>41</v>
      </c>
    </row>
    <row r="29" customFormat="false" ht="15" hidden="false" customHeight="false" outlineLevel="0" collapsed="false">
      <c r="A29" s="13" t="s">
        <v>42</v>
      </c>
      <c r="B29" s="12" t="s">
        <v>43</v>
      </c>
      <c r="C29" s="12"/>
    </row>
    <row r="30" customFormat="false" ht="15" hidden="false" customHeight="false" outlineLevel="0" collapsed="false">
      <c r="A30" s="21" t="s">
        <v>44</v>
      </c>
      <c r="B30" s="17" t="s">
        <v>45</v>
      </c>
    </row>
    <row r="31" customFormat="false" ht="15" hidden="false" customHeight="false" outlineLevel="0" collapsed="false">
      <c r="A31" s="21" t="s">
        <v>46</v>
      </c>
      <c r="B31" s="20" t="s">
        <v>47</v>
      </c>
    </row>
    <row r="32" customFormat="false" ht="15" hidden="false" customHeight="false" outlineLevel="0" collapsed="false">
      <c r="A32" s="21" t="s">
        <v>48</v>
      </c>
      <c r="B32" s="20" t="s">
        <v>49</v>
      </c>
    </row>
    <row r="33" customFormat="false" ht="15" hidden="false" customHeight="false" outlineLevel="0" collapsed="false">
      <c r="A33" s="21" t="s">
        <v>50</v>
      </c>
      <c r="B33" s="20" t="s">
        <v>51</v>
      </c>
    </row>
    <row r="34" customFormat="false" ht="15" hidden="false" customHeight="false" outlineLevel="0" collapsed="false">
      <c r="A34" s="21" t="s">
        <v>52</v>
      </c>
      <c r="B34" s="20" t="s">
        <v>53</v>
      </c>
    </row>
    <row r="35" customFormat="false" ht="15" hidden="false" customHeight="false" outlineLevel="0" collapsed="false">
      <c r="A35" s="21" t="s">
        <v>54</v>
      </c>
      <c r="B35" s="17" t="s">
        <v>55</v>
      </c>
    </row>
    <row r="38" customFormat="false" ht="17.35" hidden="false" customHeight="false" outlineLevel="0" collapsed="false">
      <c r="A38" s="3" t="s">
        <v>56</v>
      </c>
    </row>
    <row r="39" customFormat="false" ht="12.65" hidden="false" customHeight="false" outlineLevel="0" collapsed="false">
      <c r="A39" s="22" t="s">
        <v>57</v>
      </c>
      <c r="B39" s="22"/>
      <c r="C39" s="22"/>
      <c r="D39" s="22"/>
      <c r="E39" s="22"/>
    </row>
    <row r="40" customFormat="false" ht="12.65" hidden="false" customHeight="false" outlineLevel="0" collapsed="false">
      <c r="A40" s="22" t="s">
        <v>58</v>
      </c>
      <c r="B40" s="22"/>
      <c r="C40" s="22"/>
      <c r="D40" s="22"/>
      <c r="E40" s="22"/>
    </row>
    <row r="41" customFormat="false" ht="12.65" hidden="false" customHeight="false" outlineLevel="0" collapsed="false">
      <c r="A41" s="22" t="s">
        <v>59</v>
      </c>
      <c r="B41" s="22"/>
      <c r="C41" s="22"/>
      <c r="D41" s="22"/>
      <c r="E41" s="22"/>
    </row>
    <row r="42" customFormat="false" ht="12.65" hidden="false" customHeight="false" outlineLevel="0" collapsed="false">
      <c r="A42" s="22" t="s">
        <v>60</v>
      </c>
      <c r="B42" s="22"/>
      <c r="C42" s="22"/>
      <c r="D42" s="22"/>
      <c r="E42" s="22"/>
    </row>
    <row r="43" customFormat="false" ht="12.65" hidden="false" customHeight="false" outlineLevel="0" collapsed="false">
      <c r="A43" s="22" t="s">
        <v>61</v>
      </c>
      <c r="B43" s="22"/>
      <c r="C43" s="22"/>
      <c r="D43" s="22"/>
      <c r="E43" s="22"/>
    </row>
  </sheetData>
  <mergeCells count="19">
    <mergeCell ref="A1:E1"/>
    <mergeCell ref="A2:E2"/>
    <mergeCell ref="D11:E11"/>
    <mergeCell ref="D12:E12"/>
    <mergeCell ref="D13:E13"/>
    <mergeCell ref="D14:E14"/>
    <mergeCell ref="D15:E15"/>
    <mergeCell ref="C19:E19"/>
    <mergeCell ref="C20:E20"/>
    <mergeCell ref="C21:E21"/>
    <mergeCell ref="C22:E22"/>
    <mergeCell ref="C23:E23"/>
    <mergeCell ref="C24:E24"/>
    <mergeCell ref="C25:E25"/>
    <mergeCell ref="A39:E39"/>
    <mergeCell ref="A40:E40"/>
    <mergeCell ref="A41:E41"/>
    <mergeCell ref="A42:E42"/>
    <mergeCell ref="A43:E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" topLeftCell="D2" activePane="bottomRight" state="frozen"/>
      <selection pane="topLeft" activeCell="A1" activeCellId="0" sqref="A1"/>
      <selection pane="topRight" activeCell="D1" activeCellId="0" sqref="D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6"/>
    <col collapsed="false" customWidth="true" hidden="false" outlineLevel="0" max="3" min="3" style="0" width="7"/>
    <col collapsed="false" customWidth="true" hidden="false" outlineLevel="0" max="4" min="4" style="0" width="18"/>
    <col collapsed="false" customWidth="true" hidden="false" outlineLevel="0" max="6" min="5" style="0" width="26"/>
    <col collapsed="false" customWidth="true" hidden="false" outlineLevel="0" max="7" min="7" style="0" width="8"/>
    <col collapsed="false" customWidth="true" hidden="false" outlineLevel="0" max="17" min="8" style="0" width="9"/>
    <col collapsed="false" customWidth="true" hidden="false" outlineLevel="0" max="18" min="18" style="0" width="10"/>
    <col collapsed="false" customWidth="true" hidden="false" outlineLevel="0" max="23" min="19" style="0" width="9"/>
    <col collapsed="false" customWidth="true" hidden="false" outlineLevel="0" max="25" min="24" style="0" width="10"/>
    <col collapsed="false" customWidth="true" hidden="false" outlineLevel="0" max="26" min="26" style="0" width="18"/>
    <col collapsed="false" customWidth="true" hidden="false" outlineLevel="0" max="27" min="27" style="0" width="22"/>
    <col collapsed="false" customWidth="true" hidden="false" outlineLevel="0" max="28" min="28" style="0" width="6"/>
    <col collapsed="false" customWidth="true" hidden="false" outlineLevel="0" max="29" min="29" style="0" width="10"/>
    <col collapsed="false" customWidth="true" hidden="false" outlineLevel="0" max="30" min="30" style="0" width="6"/>
  </cols>
  <sheetData>
    <row r="1" customFormat="false" ht="31.5" hidden="false" customHeight="true" outlineLevel="0" collapsed="false">
      <c r="A1" s="13" t="s">
        <v>62</v>
      </c>
      <c r="B1" s="13" t="s">
        <v>63</v>
      </c>
      <c r="C1" s="13" t="s">
        <v>64</v>
      </c>
      <c r="D1" s="12" t="s">
        <v>65</v>
      </c>
      <c r="E1" s="12" t="s">
        <v>66</v>
      </c>
      <c r="F1" s="13" t="s">
        <v>67</v>
      </c>
      <c r="G1" s="13" t="s">
        <v>68</v>
      </c>
      <c r="H1" s="13" t="s">
        <v>69</v>
      </c>
      <c r="I1" s="13" t="s">
        <v>70</v>
      </c>
      <c r="J1" s="13" t="s">
        <v>71</v>
      </c>
      <c r="K1" s="13" t="s">
        <v>72</v>
      </c>
      <c r="L1" s="13" t="s">
        <v>73</v>
      </c>
      <c r="M1" s="13" t="s">
        <v>74</v>
      </c>
      <c r="N1" s="13" t="s">
        <v>75</v>
      </c>
      <c r="O1" s="13" t="s">
        <v>76</v>
      </c>
      <c r="P1" s="13" t="s">
        <v>77</v>
      </c>
      <c r="Q1" s="13" t="s">
        <v>78</v>
      </c>
      <c r="R1" s="13" t="s">
        <v>79</v>
      </c>
      <c r="S1" s="13" t="s">
        <v>80</v>
      </c>
      <c r="T1" s="13" t="s">
        <v>81</v>
      </c>
      <c r="U1" s="13" t="s">
        <v>82</v>
      </c>
      <c r="V1" s="13" t="s">
        <v>83</v>
      </c>
      <c r="W1" s="13" t="s">
        <v>84</v>
      </c>
      <c r="X1" s="13" t="s">
        <v>85</v>
      </c>
      <c r="Y1" s="13" t="s">
        <v>86</v>
      </c>
      <c r="Z1" s="13" t="s">
        <v>87</v>
      </c>
      <c r="AA1" s="13" t="s">
        <v>88</v>
      </c>
      <c r="AB1" s="13" t="s">
        <v>89</v>
      </c>
      <c r="AC1" s="13" t="s">
        <v>90</v>
      </c>
      <c r="AD1" s="13" t="s">
        <v>91</v>
      </c>
    </row>
    <row r="2" customFormat="false" ht="15" hidden="false" customHeight="false" outlineLevel="0" collapsed="false">
      <c r="A2" s="21" t="s">
        <v>92</v>
      </c>
      <c r="B2" s="20" t="s">
        <v>93</v>
      </c>
      <c r="C2" s="20" t="s">
        <v>94</v>
      </c>
      <c r="D2" s="17" t="s">
        <v>95</v>
      </c>
      <c r="E2" s="17" t="s">
        <v>96</v>
      </c>
      <c r="F2" s="9" t="s">
        <v>97</v>
      </c>
      <c r="G2" s="21" t="s">
        <v>98</v>
      </c>
      <c r="H2" s="23" t="n">
        <v>4</v>
      </c>
      <c r="I2" s="23" t="n">
        <v>6</v>
      </c>
      <c r="J2" s="23" t="n">
        <v>1</v>
      </c>
      <c r="K2" s="23" t="n">
        <v>2</v>
      </c>
      <c r="L2" s="23" t="n">
        <v>0</v>
      </c>
      <c r="M2" s="24" t="n">
        <f aca="false">H2*README!$B$11</f>
        <v>2.2</v>
      </c>
      <c r="N2" s="24" t="n">
        <f aca="false">I2*README!$B$12</f>
        <v>2.7</v>
      </c>
      <c r="O2" s="24" t="n">
        <f aca="false">J2*README!$B$13</f>
        <v>0.4</v>
      </c>
      <c r="P2" s="24" t="n">
        <f aca="false">K2*README!$B$14</f>
        <v>1.3</v>
      </c>
      <c r="Q2" s="24" t="n">
        <f aca="false">L2*README!$B$15</f>
        <v>0</v>
      </c>
      <c r="R2" s="25" t="n">
        <f aca="false">SUM(M2:Q2)</f>
        <v>6.6</v>
      </c>
      <c r="S2" s="24" t="n">
        <f aca="false">H2*README!$C$11</f>
        <v>3.4</v>
      </c>
      <c r="T2" s="24" t="n">
        <f aca="false">I2*README!$C$12</f>
        <v>4.5</v>
      </c>
      <c r="U2" s="24" t="n">
        <f aca="false">J2*README!$C$13</f>
        <v>0.7</v>
      </c>
      <c r="V2" s="24" t="n">
        <f aca="false">K2*README!$C$14</f>
        <v>1.8</v>
      </c>
      <c r="W2" s="24" t="n">
        <f aca="false">L2*README!$C$15</f>
        <v>0</v>
      </c>
      <c r="X2" s="26" t="n">
        <f aca="false">SUM(S2:W2)</f>
        <v>10.4</v>
      </c>
      <c r="Y2" s="27"/>
      <c r="Z2" s="28" t="s">
        <v>99</v>
      </c>
      <c r="AA2" s="29" t="s">
        <v>100</v>
      </c>
      <c r="AB2" s="30" t="n">
        <v>1</v>
      </c>
      <c r="AC2" s="30" t="n">
        <v>1</v>
      </c>
      <c r="AD2" s="30" t="n">
        <v>1</v>
      </c>
    </row>
    <row r="3" customFormat="false" ht="15" hidden="false" customHeight="false" outlineLevel="0" collapsed="false">
      <c r="A3" s="21" t="s">
        <v>101</v>
      </c>
      <c r="B3" s="20" t="s">
        <v>93</v>
      </c>
      <c r="C3" s="20" t="s">
        <v>94</v>
      </c>
      <c r="D3" s="17" t="s">
        <v>95</v>
      </c>
      <c r="E3" s="17" t="s">
        <v>102</v>
      </c>
      <c r="F3" s="9" t="s">
        <v>103</v>
      </c>
      <c r="G3" s="21" t="s">
        <v>98</v>
      </c>
      <c r="H3" s="23" t="n">
        <v>1</v>
      </c>
      <c r="I3" s="23" t="n">
        <v>2</v>
      </c>
      <c r="J3" s="23" t="n">
        <v>1</v>
      </c>
      <c r="K3" s="23" t="n">
        <v>2</v>
      </c>
      <c r="L3" s="23" t="n">
        <v>0</v>
      </c>
      <c r="M3" s="24" t="n">
        <f aca="false">H3*README!$B$11</f>
        <v>0.55</v>
      </c>
      <c r="N3" s="24" t="n">
        <f aca="false">I3*README!$B$12</f>
        <v>0.9</v>
      </c>
      <c r="O3" s="24" t="n">
        <f aca="false">J3*README!$B$13</f>
        <v>0.4</v>
      </c>
      <c r="P3" s="24" t="n">
        <f aca="false">K3*README!$B$14</f>
        <v>1.3</v>
      </c>
      <c r="Q3" s="24" t="n">
        <f aca="false">L3*README!$B$15</f>
        <v>0</v>
      </c>
      <c r="R3" s="25" t="n">
        <f aca="false">SUM(M3:Q3)</f>
        <v>3.15</v>
      </c>
      <c r="S3" s="24" t="n">
        <f aca="false">H3*README!$C$11</f>
        <v>0.85</v>
      </c>
      <c r="T3" s="24" t="n">
        <f aca="false">I3*README!$C$12</f>
        <v>1.5</v>
      </c>
      <c r="U3" s="24" t="n">
        <f aca="false">J3*README!$C$13</f>
        <v>0.7</v>
      </c>
      <c r="V3" s="24" t="n">
        <f aca="false">K3*README!$C$14</f>
        <v>1.8</v>
      </c>
      <c r="W3" s="24" t="n">
        <f aca="false">L3*README!$C$15</f>
        <v>0</v>
      </c>
      <c r="X3" s="26" t="n">
        <f aca="false">SUM(S3:W3)</f>
        <v>4.85</v>
      </c>
      <c r="Y3" s="27"/>
      <c r="Z3" s="28" t="s">
        <v>104</v>
      </c>
      <c r="AA3" s="27"/>
      <c r="AB3" s="30" t="n">
        <v>1</v>
      </c>
      <c r="AC3" s="30" t="n">
        <v>1</v>
      </c>
      <c r="AD3" s="30" t="n">
        <v>1</v>
      </c>
    </row>
    <row r="4" customFormat="false" ht="15" hidden="false" customHeight="false" outlineLevel="0" collapsed="false">
      <c r="A4" s="21" t="s">
        <v>105</v>
      </c>
      <c r="B4" s="20" t="s">
        <v>93</v>
      </c>
      <c r="C4" s="20" t="s">
        <v>94</v>
      </c>
      <c r="D4" s="17" t="s">
        <v>95</v>
      </c>
      <c r="E4" s="17" t="s">
        <v>106</v>
      </c>
      <c r="F4" s="9" t="s">
        <v>107</v>
      </c>
      <c r="G4" s="21" t="s">
        <v>98</v>
      </c>
      <c r="H4" s="23" t="n">
        <v>2</v>
      </c>
      <c r="I4" s="23" t="n">
        <v>3</v>
      </c>
      <c r="J4" s="23" t="n">
        <v>1</v>
      </c>
      <c r="K4" s="23" t="n">
        <v>4</v>
      </c>
      <c r="L4" s="23" t="n">
        <v>1</v>
      </c>
      <c r="M4" s="24" t="n">
        <f aca="false">H4*README!$B$11</f>
        <v>1.1</v>
      </c>
      <c r="N4" s="24" t="n">
        <f aca="false">I4*README!$B$12</f>
        <v>1.35</v>
      </c>
      <c r="O4" s="24" t="n">
        <f aca="false">J4*README!$B$13</f>
        <v>0.4</v>
      </c>
      <c r="P4" s="24" t="n">
        <f aca="false">K4*README!$B$14</f>
        <v>2.6</v>
      </c>
      <c r="Q4" s="24" t="n">
        <f aca="false">L4*README!$B$15</f>
        <v>0.85</v>
      </c>
      <c r="R4" s="25" t="n">
        <f aca="false">SUM(M4:Q4)</f>
        <v>6.3</v>
      </c>
      <c r="S4" s="24" t="n">
        <f aca="false">H4*README!$C$11</f>
        <v>1.7</v>
      </c>
      <c r="T4" s="24" t="n">
        <f aca="false">I4*README!$C$12</f>
        <v>2.25</v>
      </c>
      <c r="U4" s="24" t="n">
        <f aca="false">J4*README!$C$13</f>
        <v>0.7</v>
      </c>
      <c r="V4" s="24" t="n">
        <f aca="false">K4*README!$C$14</f>
        <v>3.6</v>
      </c>
      <c r="W4" s="24" t="n">
        <f aca="false">L4*README!$C$15</f>
        <v>1</v>
      </c>
      <c r="X4" s="26" t="n">
        <f aca="false">SUM(S4:W4)</f>
        <v>9.25</v>
      </c>
      <c r="Y4" s="27"/>
      <c r="Z4" s="28" t="s">
        <v>104</v>
      </c>
      <c r="AA4" s="29" t="s">
        <v>108</v>
      </c>
      <c r="AB4" s="30" t="n">
        <v>1</v>
      </c>
      <c r="AC4" s="30" t="n">
        <v>1</v>
      </c>
      <c r="AD4" s="30" t="n">
        <v>1</v>
      </c>
    </row>
    <row r="5" customFormat="false" ht="15" hidden="false" customHeight="false" outlineLevel="0" collapsed="false">
      <c r="A5" s="21" t="s">
        <v>109</v>
      </c>
      <c r="B5" s="20" t="s">
        <v>93</v>
      </c>
      <c r="C5" s="20" t="s">
        <v>94</v>
      </c>
      <c r="D5" s="17" t="s">
        <v>95</v>
      </c>
      <c r="E5" s="17" t="s">
        <v>110</v>
      </c>
      <c r="F5" s="9" t="s">
        <v>111</v>
      </c>
      <c r="G5" s="21" t="s">
        <v>98</v>
      </c>
      <c r="H5" s="23" t="n">
        <v>1</v>
      </c>
      <c r="I5" s="23" t="n">
        <v>2</v>
      </c>
      <c r="J5" s="23" t="n">
        <v>0</v>
      </c>
      <c r="K5" s="23" t="n">
        <v>1</v>
      </c>
      <c r="L5" s="23" t="n">
        <v>0</v>
      </c>
      <c r="M5" s="24" t="n">
        <f aca="false">H5*README!$B$11</f>
        <v>0.55</v>
      </c>
      <c r="N5" s="24" t="n">
        <f aca="false">I5*README!$B$12</f>
        <v>0.9</v>
      </c>
      <c r="O5" s="24" t="n">
        <f aca="false">J5*README!$B$13</f>
        <v>0</v>
      </c>
      <c r="P5" s="24" t="n">
        <f aca="false">K5*README!$B$14</f>
        <v>0.65</v>
      </c>
      <c r="Q5" s="24" t="n">
        <f aca="false">L5*README!$B$15</f>
        <v>0</v>
      </c>
      <c r="R5" s="25" t="n">
        <f aca="false">SUM(M5:Q5)</f>
        <v>2.1</v>
      </c>
      <c r="S5" s="24" t="n">
        <f aca="false">H5*README!$C$11</f>
        <v>0.85</v>
      </c>
      <c r="T5" s="24" t="n">
        <f aca="false">I5*README!$C$12</f>
        <v>1.5</v>
      </c>
      <c r="U5" s="24" t="n">
        <f aca="false">J5*README!$C$13</f>
        <v>0</v>
      </c>
      <c r="V5" s="24" t="n">
        <f aca="false">K5*README!$C$14</f>
        <v>0.9</v>
      </c>
      <c r="W5" s="24" t="n">
        <f aca="false">L5*README!$C$15</f>
        <v>0</v>
      </c>
      <c r="X5" s="26" t="n">
        <f aca="false">SUM(S5:W5)</f>
        <v>3.25</v>
      </c>
      <c r="Y5" s="27"/>
      <c r="Z5" s="28" t="s">
        <v>104</v>
      </c>
      <c r="AA5" s="27"/>
      <c r="AB5" s="30" t="n">
        <v>1</v>
      </c>
      <c r="AC5" s="30" t="n">
        <v>1</v>
      </c>
      <c r="AD5" s="30" t="n">
        <v>0</v>
      </c>
    </row>
    <row r="6" customFormat="false" ht="15" hidden="false" customHeight="false" outlineLevel="0" collapsed="false">
      <c r="A6" s="21" t="s">
        <v>112</v>
      </c>
      <c r="B6" s="20" t="s">
        <v>93</v>
      </c>
      <c r="C6" s="20" t="s">
        <v>94</v>
      </c>
      <c r="D6" s="17" t="s">
        <v>95</v>
      </c>
      <c r="E6" s="17" t="s">
        <v>113</v>
      </c>
      <c r="F6" s="9" t="s">
        <v>114</v>
      </c>
      <c r="G6" s="21" t="s">
        <v>115</v>
      </c>
      <c r="H6" s="23" t="n">
        <v>3</v>
      </c>
      <c r="I6" s="23" t="n">
        <v>5</v>
      </c>
      <c r="J6" s="23" t="n">
        <v>1</v>
      </c>
      <c r="K6" s="23" t="n">
        <v>5</v>
      </c>
      <c r="L6" s="23" t="n">
        <v>0</v>
      </c>
      <c r="M6" s="24" t="n">
        <f aca="false">H6*README!$B$11</f>
        <v>1.65</v>
      </c>
      <c r="N6" s="24" t="n">
        <f aca="false">I6*README!$B$12</f>
        <v>2.25</v>
      </c>
      <c r="O6" s="24" t="n">
        <f aca="false">J6*README!$B$13</f>
        <v>0.4</v>
      </c>
      <c r="P6" s="24" t="n">
        <f aca="false">K6*README!$B$14</f>
        <v>3.25</v>
      </c>
      <c r="Q6" s="24" t="n">
        <f aca="false">L6*README!$B$15</f>
        <v>0</v>
      </c>
      <c r="R6" s="25" t="n">
        <f aca="false">SUM(M6:Q6)</f>
        <v>7.55</v>
      </c>
      <c r="S6" s="24" t="n">
        <f aca="false">H6*README!$C$11</f>
        <v>2.55</v>
      </c>
      <c r="T6" s="24" t="n">
        <f aca="false">I6*README!$C$12</f>
        <v>3.75</v>
      </c>
      <c r="U6" s="24" t="n">
        <f aca="false">J6*README!$C$13</f>
        <v>0.7</v>
      </c>
      <c r="V6" s="24" t="n">
        <f aca="false">K6*README!$C$14</f>
        <v>4.5</v>
      </c>
      <c r="W6" s="24" t="n">
        <f aca="false">L6*README!$C$15</f>
        <v>0</v>
      </c>
      <c r="X6" s="26" t="n">
        <f aca="false">SUM(S6:W6)</f>
        <v>11.5</v>
      </c>
      <c r="Y6" s="27"/>
      <c r="Z6" s="28" t="s">
        <v>104</v>
      </c>
      <c r="AA6" s="29" t="s">
        <v>116</v>
      </c>
      <c r="AB6" s="30" t="n">
        <v>1</v>
      </c>
      <c r="AC6" s="30" t="n">
        <v>1</v>
      </c>
      <c r="AD6" s="30" t="n">
        <v>0</v>
      </c>
    </row>
    <row r="7" customFormat="false" ht="15" hidden="false" customHeight="false" outlineLevel="0" collapsed="false">
      <c r="A7" s="21" t="s">
        <v>117</v>
      </c>
      <c r="B7" s="20" t="s">
        <v>93</v>
      </c>
      <c r="C7" s="20" t="s">
        <v>94</v>
      </c>
      <c r="D7" s="17" t="s">
        <v>95</v>
      </c>
      <c r="E7" s="17" t="s">
        <v>118</v>
      </c>
      <c r="F7" s="9" t="s">
        <v>119</v>
      </c>
      <c r="G7" s="21" t="s">
        <v>115</v>
      </c>
      <c r="H7" s="23" t="n">
        <v>1</v>
      </c>
      <c r="I7" s="23" t="n">
        <v>2</v>
      </c>
      <c r="J7" s="23" t="n">
        <v>0</v>
      </c>
      <c r="K7" s="23" t="n">
        <v>2</v>
      </c>
      <c r="L7" s="23" t="n">
        <v>0</v>
      </c>
      <c r="M7" s="24" t="n">
        <f aca="false">H7*README!$B$11</f>
        <v>0.55</v>
      </c>
      <c r="N7" s="24" t="n">
        <f aca="false">I7*README!$B$12</f>
        <v>0.9</v>
      </c>
      <c r="O7" s="24" t="n">
        <f aca="false">J7*README!$B$13</f>
        <v>0</v>
      </c>
      <c r="P7" s="24" t="n">
        <f aca="false">K7*README!$B$14</f>
        <v>1.3</v>
      </c>
      <c r="Q7" s="24" t="n">
        <f aca="false">L7*README!$B$15</f>
        <v>0</v>
      </c>
      <c r="R7" s="25" t="n">
        <f aca="false">SUM(M7:Q7)</f>
        <v>2.75</v>
      </c>
      <c r="S7" s="24" t="n">
        <f aca="false">H7*README!$C$11</f>
        <v>0.85</v>
      </c>
      <c r="T7" s="24" t="n">
        <f aca="false">I7*README!$C$12</f>
        <v>1.5</v>
      </c>
      <c r="U7" s="24" t="n">
        <f aca="false">J7*README!$C$13</f>
        <v>0</v>
      </c>
      <c r="V7" s="24" t="n">
        <f aca="false">K7*README!$C$14</f>
        <v>1.8</v>
      </c>
      <c r="W7" s="24" t="n">
        <f aca="false">L7*README!$C$15</f>
        <v>0</v>
      </c>
      <c r="X7" s="26" t="n">
        <f aca="false">SUM(S7:W7)</f>
        <v>4.15</v>
      </c>
      <c r="Y7" s="27"/>
      <c r="Z7" s="28" t="s">
        <v>104</v>
      </c>
      <c r="AA7" s="27"/>
      <c r="AB7" s="30" t="n">
        <v>1</v>
      </c>
      <c r="AC7" s="30" t="n">
        <v>0</v>
      </c>
      <c r="AD7" s="30" t="n">
        <v>0</v>
      </c>
    </row>
    <row r="8" customFormat="false" ht="15" hidden="false" customHeight="false" outlineLevel="0" collapsed="false">
      <c r="A8" s="21" t="s">
        <v>120</v>
      </c>
      <c r="B8" s="20" t="s">
        <v>93</v>
      </c>
      <c r="C8" s="20" t="s">
        <v>94</v>
      </c>
      <c r="D8" s="17" t="s">
        <v>95</v>
      </c>
      <c r="E8" s="17" t="s">
        <v>121</v>
      </c>
      <c r="F8" s="9" t="s">
        <v>122</v>
      </c>
      <c r="G8" s="21" t="s">
        <v>123</v>
      </c>
      <c r="H8" s="23" t="n">
        <v>1</v>
      </c>
      <c r="I8" s="23" t="n">
        <v>2</v>
      </c>
      <c r="J8" s="23" t="n">
        <v>0</v>
      </c>
      <c r="K8" s="23" t="n">
        <v>2</v>
      </c>
      <c r="L8" s="23" t="n">
        <v>0</v>
      </c>
      <c r="M8" s="24" t="n">
        <f aca="false">H8*README!$B$11</f>
        <v>0.55</v>
      </c>
      <c r="N8" s="24" t="n">
        <f aca="false">I8*README!$B$12</f>
        <v>0.9</v>
      </c>
      <c r="O8" s="24" t="n">
        <f aca="false">J8*README!$B$13</f>
        <v>0</v>
      </c>
      <c r="P8" s="24" t="n">
        <f aca="false">K8*README!$B$14</f>
        <v>1.3</v>
      </c>
      <c r="Q8" s="24" t="n">
        <f aca="false">L8*README!$B$15</f>
        <v>0</v>
      </c>
      <c r="R8" s="25" t="n">
        <f aca="false">SUM(M8:Q8)</f>
        <v>2.75</v>
      </c>
      <c r="S8" s="24" t="n">
        <f aca="false">H8*README!$C$11</f>
        <v>0.85</v>
      </c>
      <c r="T8" s="24" t="n">
        <f aca="false">I8*README!$C$12</f>
        <v>1.5</v>
      </c>
      <c r="U8" s="24" t="n">
        <f aca="false">J8*README!$C$13</f>
        <v>0</v>
      </c>
      <c r="V8" s="24" t="n">
        <f aca="false">K8*README!$C$14</f>
        <v>1.8</v>
      </c>
      <c r="W8" s="24" t="n">
        <f aca="false">L8*README!$C$15</f>
        <v>0</v>
      </c>
      <c r="X8" s="26" t="n">
        <f aca="false">SUM(S8:W8)</f>
        <v>4.15</v>
      </c>
      <c r="Y8" s="27"/>
      <c r="Z8" s="28" t="s">
        <v>104</v>
      </c>
      <c r="AA8" s="27"/>
      <c r="AB8" s="30" t="n">
        <v>1</v>
      </c>
      <c r="AC8" s="30" t="n">
        <v>0</v>
      </c>
      <c r="AD8" s="30" t="n">
        <v>0</v>
      </c>
    </row>
    <row r="9" customFormat="false" ht="15" hidden="false" customHeight="false" outlineLevel="0" collapsed="false">
      <c r="A9" s="21" t="s">
        <v>124</v>
      </c>
      <c r="B9" s="20" t="s">
        <v>93</v>
      </c>
      <c r="C9" s="20" t="s">
        <v>94</v>
      </c>
      <c r="D9" s="17" t="s">
        <v>95</v>
      </c>
      <c r="E9" s="17" t="s">
        <v>125</v>
      </c>
      <c r="F9" s="9" t="s">
        <v>126</v>
      </c>
      <c r="G9" s="21" t="s">
        <v>115</v>
      </c>
      <c r="H9" s="23" t="n">
        <v>3</v>
      </c>
      <c r="I9" s="23" t="n">
        <v>5</v>
      </c>
      <c r="J9" s="23" t="n">
        <v>4</v>
      </c>
      <c r="K9" s="23" t="n">
        <v>0</v>
      </c>
      <c r="L9" s="23" t="n">
        <v>0</v>
      </c>
      <c r="M9" s="24" t="n">
        <f aca="false">H9*README!$B$11</f>
        <v>1.65</v>
      </c>
      <c r="N9" s="24" t="n">
        <f aca="false">I9*README!$B$12</f>
        <v>2.25</v>
      </c>
      <c r="O9" s="24" t="n">
        <f aca="false">J9*README!$B$13</f>
        <v>1.6</v>
      </c>
      <c r="P9" s="24" t="n">
        <f aca="false">K9*README!$B$14</f>
        <v>0</v>
      </c>
      <c r="Q9" s="24" t="n">
        <f aca="false">L9*README!$B$15</f>
        <v>0</v>
      </c>
      <c r="R9" s="25" t="n">
        <f aca="false">SUM(M9:Q9)</f>
        <v>5.5</v>
      </c>
      <c r="S9" s="24" t="n">
        <f aca="false">H9*README!$C$11</f>
        <v>2.55</v>
      </c>
      <c r="T9" s="24" t="n">
        <f aca="false">I9*README!$C$12</f>
        <v>3.75</v>
      </c>
      <c r="U9" s="24" t="n">
        <f aca="false">J9*README!$C$13</f>
        <v>2.8</v>
      </c>
      <c r="V9" s="24" t="n">
        <f aca="false">K9*README!$C$14</f>
        <v>0</v>
      </c>
      <c r="W9" s="24" t="n">
        <f aca="false">L9*README!$C$15</f>
        <v>0</v>
      </c>
      <c r="X9" s="26" t="n">
        <f aca="false">SUM(S9:W9)</f>
        <v>9.1</v>
      </c>
      <c r="Y9" s="27"/>
      <c r="Z9" s="28" t="s">
        <v>127</v>
      </c>
      <c r="AA9" s="27" t="s">
        <v>128</v>
      </c>
      <c r="AB9" s="30" t="n">
        <v>1</v>
      </c>
      <c r="AC9" s="30" t="n">
        <v>1</v>
      </c>
      <c r="AD9" s="30" t="n">
        <v>0</v>
      </c>
    </row>
    <row r="10" customFormat="false" ht="15" hidden="false" customHeight="false" outlineLevel="0" collapsed="false">
      <c r="A10" s="21" t="s">
        <v>129</v>
      </c>
      <c r="B10" s="20" t="s">
        <v>93</v>
      </c>
      <c r="C10" s="20" t="s">
        <v>94</v>
      </c>
      <c r="D10" s="17" t="s">
        <v>95</v>
      </c>
      <c r="E10" s="17" t="s">
        <v>130</v>
      </c>
      <c r="F10" s="9" t="s">
        <v>131</v>
      </c>
      <c r="G10" s="21" t="s">
        <v>98</v>
      </c>
      <c r="H10" s="23" t="n">
        <v>1</v>
      </c>
      <c r="I10" s="23" t="n">
        <v>2</v>
      </c>
      <c r="J10" s="23" t="n">
        <v>2</v>
      </c>
      <c r="K10" s="23" t="n">
        <v>0</v>
      </c>
      <c r="L10" s="23" t="n">
        <v>0</v>
      </c>
      <c r="M10" s="24" t="n">
        <f aca="false">H10*README!$B$11</f>
        <v>0.55</v>
      </c>
      <c r="N10" s="24" t="n">
        <f aca="false">I10*README!$B$12</f>
        <v>0.9</v>
      </c>
      <c r="O10" s="24" t="n">
        <f aca="false">J10*README!$B$13</f>
        <v>0.8</v>
      </c>
      <c r="P10" s="24" t="n">
        <f aca="false">K10*README!$B$14</f>
        <v>0</v>
      </c>
      <c r="Q10" s="24" t="n">
        <f aca="false">L10*README!$B$15</f>
        <v>0</v>
      </c>
      <c r="R10" s="25" t="n">
        <f aca="false">SUM(M10:Q10)</f>
        <v>2.25</v>
      </c>
      <c r="S10" s="24" t="n">
        <f aca="false">H10*README!$C$11</f>
        <v>0.85</v>
      </c>
      <c r="T10" s="24" t="n">
        <f aca="false">I10*README!$C$12</f>
        <v>1.5</v>
      </c>
      <c r="U10" s="24" t="n">
        <f aca="false">J10*README!$C$13</f>
        <v>1.4</v>
      </c>
      <c r="V10" s="24" t="n">
        <f aca="false">K10*README!$C$14</f>
        <v>0</v>
      </c>
      <c r="W10" s="24" t="n">
        <f aca="false">L10*README!$C$15</f>
        <v>0</v>
      </c>
      <c r="X10" s="26" t="n">
        <f aca="false">SUM(S10:W10)</f>
        <v>3.75</v>
      </c>
      <c r="Y10" s="27"/>
      <c r="Z10" s="28" t="s">
        <v>127</v>
      </c>
      <c r="AA10" s="27"/>
      <c r="AB10" s="30" t="n">
        <v>1</v>
      </c>
      <c r="AC10" s="30" t="n">
        <v>1</v>
      </c>
      <c r="AD10" s="30" t="n">
        <v>0</v>
      </c>
    </row>
    <row r="11" customFormat="false" ht="15" hidden="false" customHeight="false" outlineLevel="0" collapsed="false">
      <c r="A11" s="21" t="s">
        <v>132</v>
      </c>
      <c r="B11" s="20" t="s">
        <v>93</v>
      </c>
      <c r="C11" s="20" t="s">
        <v>94</v>
      </c>
      <c r="D11" s="17" t="s">
        <v>95</v>
      </c>
      <c r="E11" s="17" t="s">
        <v>133</v>
      </c>
      <c r="F11" s="9" t="s">
        <v>134</v>
      </c>
      <c r="G11" s="21" t="s">
        <v>115</v>
      </c>
      <c r="H11" s="23" t="n">
        <v>0.5</v>
      </c>
      <c r="I11" s="23" t="n">
        <v>1</v>
      </c>
      <c r="J11" s="23" t="n">
        <v>0</v>
      </c>
      <c r="K11" s="23" t="n">
        <v>1</v>
      </c>
      <c r="L11" s="23" t="n">
        <v>0</v>
      </c>
      <c r="M11" s="24" t="n">
        <f aca="false">H11*README!$B$11</f>
        <v>0.275</v>
      </c>
      <c r="N11" s="24" t="n">
        <f aca="false">I11*README!$B$12</f>
        <v>0.45</v>
      </c>
      <c r="O11" s="24" t="n">
        <f aca="false">J11*README!$B$13</f>
        <v>0</v>
      </c>
      <c r="P11" s="24" t="n">
        <f aca="false">K11*README!$B$14</f>
        <v>0.65</v>
      </c>
      <c r="Q11" s="24" t="n">
        <f aca="false">L11*README!$B$15</f>
        <v>0</v>
      </c>
      <c r="R11" s="25" t="n">
        <f aca="false">SUM(M11:Q11)</f>
        <v>1.375</v>
      </c>
      <c r="S11" s="24" t="n">
        <f aca="false">H11*README!$C$11</f>
        <v>0.425</v>
      </c>
      <c r="T11" s="24" t="n">
        <f aca="false">I11*README!$C$12</f>
        <v>0.75</v>
      </c>
      <c r="U11" s="24" t="n">
        <f aca="false">J11*README!$C$13</f>
        <v>0</v>
      </c>
      <c r="V11" s="24" t="n">
        <f aca="false">K11*README!$C$14</f>
        <v>0.9</v>
      </c>
      <c r="W11" s="24" t="n">
        <f aca="false">L11*README!$C$15</f>
        <v>0</v>
      </c>
      <c r="X11" s="26" t="n">
        <f aca="false">SUM(S11:W11)</f>
        <v>2.075</v>
      </c>
      <c r="Y11" s="27"/>
      <c r="Z11" s="28" t="s">
        <v>104</v>
      </c>
      <c r="AA11" s="27"/>
      <c r="AB11" s="30" t="n">
        <v>1</v>
      </c>
      <c r="AC11" s="30" t="n">
        <v>0</v>
      </c>
      <c r="AD11" s="30" t="n">
        <v>0</v>
      </c>
    </row>
    <row r="12" customFormat="false" ht="15" hidden="false" customHeight="false" outlineLevel="0" collapsed="false">
      <c r="A12" s="21" t="s">
        <v>135</v>
      </c>
      <c r="B12" s="20" t="s">
        <v>93</v>
      </c>
      <c r="C12" s="20" t="s">
        <v>94</v>
      </c>
      <c r="D12" s="17" t="s">
        <v>95</v>
      </c>
      <c r="E12" s="17" t="s">
        <v>136</v>
      </c>
      <c r="F12" s="9" t="s">
        <v>137</v>
      </c>
      <c r="G12" s="21" t="s">
        <v>138</v>
      </c>
      <c r="H12" s="23" t="n">
        <v>1</v>
      </c>
      <c r="I12" s="23" t="n">
        <v>2</v>
      </c>
      <c r="J12" s="23" t="n">
        <v>1</v>
      </c>
      <c r="K12" s="23" t="n">
        <v>1</v>
      </c>
      <c r="L12" s="23" t="n">
        <v>0</v>
      </c>
      <c r="M12" s="24" t="n">
        <f aca="false">H12*README!$B$11</f>
        <v>0.55</v>
      </c>
      <c r="N12" s="24" t="n">
        <f aca="false">I12*README!$B$12</f>
        <v>0.9</v>
      </c>
      <c r="O12" s="24" t="n">
        <f aca="false">J12*README!$B$13</f>
        <v>0.4</v>
      </c>
      <c r="P12" s="24" t="n">
        <f aca="false">K12*README!$B$14</f>
        <v>0.65</v>
      </c>
      <c r="Q12" s="24" t="n">
        <f aca="false">L12*README!$B$15</f>
        <v>0</v>
      </c>
      <c r="R12" s="25" t="n">
        <f aca="false">SUM(M12:Q12)</f>
        <v>2.5</v>
      </c>
      <c r="S12" s="24" t="n">
        <f aca="false">H12*README!$C$11</f>
        <v>0.85</v>
      </c>
      <c r="T12" s="24" t="n">
        <f aca="false">I12*README!$C$12</f>
        <v>1.5</v>
      </c>
      <c r="U12" s="24" t="n">
        <f aca="false">J12*README!$C$13</f>
        <v>0.7</v>
      </c>
      <c r="V12" s="24" t="n">
        <f aca="false">K12*README!$C$14</f>
        <v>0.9</v>
      </c>
      <c r="W12" s="24" t="n">
        <f aca="false">L12*README!$C$15</f>
        <v>0</v>
      </c>
      <c r="X12" s="26" t="n">
        <f aca="false">SUM(S12:W12)</f>
        <v>3.95</v>
      </c>
      <c r="Y12" s="27"/>
      <c r="Z12" s="28" t="s">
        <v>104</v>
      </c>
      <c r="AA12" s="27"/>
      <c r="AB12" s="30" t="n">
        <v>1</v>
      </c>
      <c r="AC12" s="30" t="n">
        <v>0</v>
      </c>
      <c r="AD12" s="30" t="n">
        <v>0</v>
      </c>
    </row>
    <row r="13" customFormat="false" ht="15" hidden="false" customHeight="false" outlineLevel="0" collapsed="false">
      <c r="A13" s="21" t="s">
        <v>139</v>
      </c>
      <c r="B13" s="20" t="s">
        <v>93</v>
      </c>
      <c r="C13" s="20" t="s">
        <v>94</v>
      </c>
      <c r="D13" s="17" t="s">
        <v>95</v>
      </c>
      <c r="E13" s="17" t="s">
        <v>140</v>
      </c>
      <c r="F13" s="9" t="s">
        <v>141</v>
      </c>
      <c r="G13" s="21" t="s">
        <v>98</v>
      </c>
      <c r="H13" s="23" t="n">
        <v>1</v>
      </c>
      <c r="I13" s="23" t="n">
        <v>1</v>
      </c>
      <c r="J13" s="23" t="n">
        <v>1</v>
      </c>
      <c r="K13" s="23" t="n">
        <v>0</v>
      </c>
      <c r="L13" s="23" t="n">
        <v>0</v>
      </c>
      <c r="M13" s="24" t="n">
        <f aca="false">H13*README!$B$11</f>
        <v>0.55</v>
      </c>
      <c r="N13" s="24" t="n">
        <f aca="false">I13*README!$B$12</f>
        <v>0.45</v>
      </c>
      <c r="O13" s="24" t="n">
        <f aca="false">J13*README!$B$13</f>
        <v>0.4</v>
      </c>
      <c r="P13" s="24" t="n">
        <f aca="false">K13*README!$B$14</f>
        <v>0</v>
      </c>
      <c r="Q13" s="24" t="n">
        <f aca="false">L13*README!$B$15</f>
        <v>0</v>
      </c>
      <c r="R13" s="25" t="n">
        <f aca="false">SUM(M13:Q13)</f>
        <v>1.4</v>
      </c>
      <c r="S13" s="24" t="n">
        <f aca="false">H13*README!$C$11</f>
        <v>0.85</v>
      </c>
      <c r="T13" s="24" t="n">
        <f aca="false">I13*README!$C$12</f>
        <v>0.75</v>
      </c>
      <c r="U13" s="24" t="n">
        <f aca="false">J13*README!$C$13</f>
        <v>0.7</v>
      </c>
      <c r="V13" s="24" t="n">
        <f aca="false">K13*README!$C$14</f>
        <v>0</v>
      </c>
      <c r="W13" s="24" t="n">
        <f aca="false">L13*README!$C$15</f>
        <v>0</v>
      </c>
      <c r="X13" s="26" t="n">
        <f aca="false">SUM(S13:W13)</f>
        <v>2.3</v>
      </c>
      <c r="Y13" s="27"/>
      <c r="Z13" s="28" t="s">
        <v>104</v>
      </c>
      <c r="AA13" s="27"/>
      <c r="AB13" s="30" t="n">
        <v>1</v>
      </c>
      <c r="AC13" s="30" t="n">
        <v>1</v>
      </c>
      <c r="AD13" s="30" t="n">
        <v>1</v>
      </c>
    </row>
    <row r="14" customFormat="false" ht="15" hidden="false" customHeight="false" outlineLevel="0" collapsed="false">
      <c r="A14" s="21" t="s">
        <v>142</v>
      </c>
      <c r="B14" s="20" t="s">
        <v>93</v>
      </c>
      <c r="C14" s="20" t="s">
        <v>94</v>
      </c>
      <c r="D14" s="17" t="s">
        <v>95</v>
      </c>
      <c r="E14" s="17" t="s">
        <v>143</v>
      </c>
      <c r="F14" s="9" t="s">
        <v>144</v>
      </c>
      <c r="G14" s="21" t="s">
        <v>98</v>
      </c>
      <c r="H14" s="23" t="n">
        <v>1</v>
      </c>
      <c r="I14" s="23" t="n">
        <v>1</v>
      </c>
      <c r="J14" s="23" t="n">
        <v>1</v>
      </c>
      <c r="K14" s="23" t="n">
        <v>0</v>
      </c>
      <c r="L14" s="23" t="n">
        <v>3</v>
      </c>
      <c r="M14" s="24" t="n">
        <f aca="false">H14*README!$B$11</f>
        <v>0.55</v>
      </c>
      <c r="N14" s="24" t="n">
        <f aca="false">I14*README!$B$12</f>
        <v>0.45</v>
      </c>
      <c r="O14" s="24" t="n">
        <f aca="false">J14*README!$B$13</f>
        <v>0.4</v>
      </c>
      <c r="P14" s="24" t="n">
        <f aca="false">K14*README!$B$14</f>
        <v>0</v>
      </c>
      <c r="Q14" s="24" t="n">
        <f aca="false">L14*README!$B$15</f>
        <v>2.55</v>
      </c>
      <c r="R14" s="25" t="n">
        <f aca="false">SUM(M14:Q14)</f>
        <v>3.95</v>
      </c>
      <c r="S14" s="24" t="n">
        <f aca="false">H14*README!$C$11</f>
        <v>0.85</v>
      </c>
      <c r="T14" s="24" t="n">
        <f aca="false">I14*README!$C$12</f>
        <v>0.75</v>
      </c>
      <c r="U14" s="24" t="n">
        <f aca="false">J14*README!$C$13</f>
        <v>0.7</v>
      </c>
      <c r="V14" s="24" t="n">
        <f aca="false">K14*README!$C$14</f>
        <v>0</v>
      </c>
      <c r="W14" s="24" t="n">
        <f aca="false">L14*README!$C$15</f>
        <v>3</v>
      </c>
      <c r="X14" s="26" t="n">
        <f aca="false">SUM(S14:W14)</f>
        <v>5.3</v>
      </c>
      <c r="Y14" s="27"/>
      <c r="Z14" s="28" t="s">
        <v>104</v>
      </c>
      <c r="AA14" s="29" t="s">
        <v>145</v>
      </c>
      <c r="AB14" s="30" t="n">
        <v>1</v>
      </c>
      <c r="AC14" s="30" t="n">
        <v>1</v>
      </c>
      <c r="AD14" s="30" t="n">
        <v>1</v>
      </c>
    </row>
    <row r="15" customFormat="false" ht="15" hidden="false" customHeight="false" outlineLevel="0" collapsed="false">
      <c r="A15" s="21" t="s">
        <v>146</v>
      </c>
      <c r="B15" s="20" t="s">
        <v>93</v>
      </c>
      <c r="C15" s="20" t="s">
        <v>94</v>
      </c>
      <c r="D15" s="17" t="s">
        <v>95</v>
      </c>
      <c r="E15" s="17" t="s">
        <v>147</v>
      </c>
      <c r="F15" s="9" t="s">
        <v>148</v>
      </c>
      <c r="G15" s="21" t="s">
        <v>115</v>
      </c>
      <c r="H15" s="23" t="n">
        <v>3</v>
      </c>
      <c r="I15" s="23" t="n">
        <v>10</v>
      </c>
      <c r="J15" s="23" t="n">
        <v>4</v>
      </c>
      <c r="K15" s="23" t="n">
        <v>0</v>
      </c>
      <c r="L15" s="23" t="n">
        <v>0</v>
      </c>
      <c r="M15" s="24" t="n">
        <f aca="false">H15*README!$B$11</f>
        <v>1.65</v>
      </c>
      <c r="N15" s="24" t="n">
        <f aca="false">I15*README!$B$12</f>
        <v>4.5</v>
      </c>
      <c r="O15" s="24" t="n">
        <f aca="false">J15*README!$B$13</f>
        <v>1.6</v>
      </c>
      <c r="P15" s="24" t="n">
        <f aca="false">K15*README!$B$14</f>
        <v>0</v>
      </c>
      <c r="Q15" s="24" t="n">
        <f aca="false">L15*README!$B$15</f>
        <v>0</v>
      </c>
      <c r="R15" s="25" t="n">
        <f aca="false">SUM(M15:Q15)</f>
        <v>7.75</v>
      </c>
      <c r="S15" s="24" t="n">
        <f aca="false">H15*README!$C$11</f>
        <v>2.55</v>
      </c>
      <c r="T15" s="24" t="n">
        <f aca="false">I15*README!$C$12</f>
        <v>7.5</v>
      </c>
      <c r="U15" s="24" t="n">
        <f aca="false">J15*README!$C$13</f>
        <v>2.8</v>
      </c>
      <c r="V15" s="24" t="n">
        <f aca="false">K15*README!$C$14</f>
        <v>0</v>
      </c>
      <c r="W15" s="24" t="n">
        <f aca="false">L15*README!$C$15</f>
        <v>0</v>
      </c>
      <c r="X15" s="26" t="n">
        <f aca="false">SUM(S15:W15)</f>
        <v>12.85</v>
      </c>
      <c r="Y15" s="27"/>
      <c r="Z15" s="28" t="s">
        <v>127</v>
      </c>
      <c r="AA15" s="29" t="s">
        <v>149</v>
      </c>
      <c r="AB15" s="30" t="n">
        <v>1</v>
      </c>
      <c r="AC15" s="30" t="n">
        <v>1</v>
      </c>
      <c r="AD15" s="30" t="n">
        <v>0</v>
      </c>
    </row>
    <row r="16" customFormat="false" ht="15" hidden="false" customHeight="false" outlineLevel="0" collapsed="false">
      <c r="A16" s="21" t="s">
        <v>150</v>
      </c>
      <c r="B16" s="20" t="s">
        <v>93</v>
      </c>
      <c r="C16" s="20" t="s">
        <v>94</v>
      </c>
      <c r="D16" s="17" t="s">
        <v>95</v>
      </c>
      <c r="E16" s="17" t="s">
        <v>151</v>
      </c>
      <c r="F16" s="9" t="s">
        <v>152</v>
      </c>
      <c r="G16" s="21" t="s">
        <v>115</v>
      </c>
      <c r="H16" s="23" t="n">
        <v>1</v>
      </c>
      <c r="I16" s="23" t="n">
        <v>2</v>
      </c>
      <c r="J16" s="23" t="n">
        <v>0</v>
      </c>
      <c r="K16" s="23" t="n">
        <v>3</v>
      </c>
      <c r="L16" s="23" t="n">
        <v>0</v>
      </c>
      <c r="M16" s="24" t="n">
        <f aca="false">H16*README!$B$11</f>
        <v>0.55</v>
      </c>
      <c r="N16" s="24" t="n">
        <f aca="false">I16*README!$B$12</f>
        <v>0.9</v>
      </c>
      <c r="O16" s="24" t="n">
        <f aca="false">J16*README!$B$13</f>
        <v>0</v>
      </c>
      <c r="P16" s="24" t="n">
        <f aca="false">K16*README!$B$14</f>
        <v>1.95</v>
      </c>
      <c r="Q16" s="24" t="n">
        <f aca="false">L16*README!$B$15</f>
        <v>0</v>
      </c>
      <c r="R16" s="25" t="n">
        <f aca="false">SUM(M16:Q16)</f>
        <v>3.4</v>
      </c>
      <c r="S16" s="24" t="n">
        <f aca="false">H16*README!$C$11</f>
        <v>0.85</v>
      </c>
      <c r="T16" s="24" t="n">
        <f aca="false">I16*README!$C$12</f>
        <v>1.5</v>
      </c>
      <c r="U16" s="24" t="n">
        <f aca="false">J16*README!$C$13</f>
        <v>0</v>
      </c>
      <c r="V16" s="24" t="n">
        <f aca="false">K16*README!$C$14</f>
        <v>2.7</v>
      </c>
      <c r="W16" s="24" t="n">
        <f aca="false">L16*README!$C$15</f>
        <v>0</v>
      </c>
      <c r="X16" s="26" t="n">
        <f aca="false">SUM(S16:W16)</f>
        <v>5.05</v>
      </c>
      <c r="Y16" s="27"/>
      <c r="Z16" s="28" t="s">
        <v>153</v>
      </c>
      <c r="AA16" s="27" t="s">
        <v>154</v>
      </c>
      <c r="AB16" s="30" t="n">
        <v>1</v>
      </c>
      <c r="AC16" s="30" t="n">
        <v>1</v>
      </c>
      <c r="AD16" s="30" t="n">
        <v>0</v>
      </c>
    </row>
    <row r="17" customFormat="false" ht="15" hidden="false" customHeight="false" outlineLevel="0" collapsed="false">
      <c r="A17" s="21" t="s">
        <v>155</v>
      </c>
      <c r="B17" s="20" t="s">
        <v>93</v>
      </c>
      <c r="C17" s="20" t="s">
        <v>94</v>
      </c>
      <c r="D17" s="17" t="s">
        <v>95</v>
      </c>
      <c r="E17" s="20" t="s">
        <v>156</v>
      </c>
      <c r="F17" s="9" t="s">
        <v>157</v>
      </c>
      <c r="G17" s="21" t="s">
        <v>115</v>
      </c>
      <c r="H17" s="23" t="n">
        <v>6</v>
      </c>
      <c r="I17" s="23" t="n">
        <v>6</v>
      </c>
      <c r="J17" s="23" t="n">
        <v>4</v>
      </c>
      <c r="K17" s="23" t="n">
        <v>4</v>
      </c>
      <c r="L17" s="23" t="n">
        <v>0</v>
      </c>
      <c r="M17" s="24" t="n">
        <f aca="false">H17*README!$B$11</f>
        <v>3.3</v>
      </c>
      <c r="N17" s="24" t="n">
        <f aca="false">I17*README!$B$12</f>
        <v>2.7</v>
      </c>
      <c r="O17" s="24" t="n">
        <f aca="false">J17*README!$B$13</f>
        <v>1.6</v>
      </c>
      <c r="P17" s="24" t="n">
        <f aca="false">K17*README!$B$14</f>
        <v>2.6</v>
      </c>
      <c r="Q17" s="24" t="n">
        <f aca="false">L17*README!$B$15</f>
        <v>0</v>
      </c>
      <c r="R17" s="25" t="n">
        <f aca="false">SUM(M17:Q17)</f>
        <v>10.2</v>
      </c>
      <c r="S17" s="24" t="n">
        <f aca="false">H17*README!$C$11</f>
        <v>5.1</v>
      </c>
      <c r="T17" s="24" t="n">
        <f aca="false">I17*README!$C$12</f>
        <v>4.5</v>
      </c>
      <c r="U17" s="24" t="n">
        <f aca="false">J17*README!$C$13</f>
        <v>2.8</v>
      </c>
      <c r="V17" s="24" t="n">
        <f aca="false">K17*README!$C$14</f>
        <v>3.6</v>
      </c>
      <c r="W17" s="24" t="n">
        <f aca="false">L17*README!$C$15</f>
        <v>0</v>
      </c>
      <c r="X17" s="26" t="n">
        <f aca="false">SUM(S17:W17)</f>
        <v>16</v>
      </c>
      <c r="Y17" s="27"/>
      <c r="Z17" s="28" t="s">
        <v>127</v>
      </c>
      <c r="AA17" s="27" t="s">
        <v>158</v>
      </c>
      <c r="AB17" s="30" t="n">
        <v>1</v>
      </c>
      <c r="AC17" s="30" t="n">
        <v>1</v>
      </c>
      <c r="AD17" s="30" t="n">
        <v>0</v>
      </c>
    </row>
    <row r="18" customFormat="false" ht="15" hidden="false" customHeight="false" outlineLevel="0" collapsed="false">
      <c r="A18" s="21" t="s">
        <v>159</v>
      </c>
      <c r="B18" s="20" t="s">
        <v>93</v>
      </c>
      <c r="C18" s="20" t="s">
        <v>160</v>
      </c>
      <c r="D18" s="17" t="s">
        <v>161</v>
      </c>
      <c r="E18" s="17" t="s">
        <v>162</v>
      </c>
      <c r="F18" s="9" t="s">
        <v>163</v>
      </c>
      <c r="G18" s="21" t="s">
        <v>98</v>
      </c>
      <c r="H18" s="23" t="n">
        <v>0</v>
      </c>
      <c r="I18" s="23" t="n">
        <v>4</v>
      </c>
      <c r="J18" s="23" t="n">
        <v>14</v>
      </c>
      <c r="K18" s="23" t="n">
        <v>0</v>
      </c>
      <c r="L18" s="23" t="n">
        <v>0</v>
      </c>
      <c r="M18" s="24" t="n">
        <f aca="false">H18*README!$B$11</f>
        <v>0</v>
      </c>
      <c r="N18" s="24" t="n">
        <f aca="false">I18*README!$B$12</f>
        <v>1.8</v>
      </c>
      <c r="O18" s="24" t="n">
        <f aca="false">J18*README!$B$13</f>
        <v>5.6</v>
      </c>
      <c r="P18" s="24" t="n">
        <f aca="false">K18*README!$B$14</f>
        <v>0</v>
      </c>
      <c r="Q18" s="24" t="n">
        <f aca="false">L18*README!$B$15</f>
        <v>0</v>
      </c>
      <c r="R18" s="25" t="n">
        <f aca="false">SUM(M18:Q18)</f>
        <v>7.4</v>
      </c>
      <c r="S18" s="24" t="n">
        <f aca="false">H18*README!$C$11</f>
        <v>0</v>
      </c>
      <c r="T18" s="24" t="n">
        <f aca="false">I18*README!$C$12</f>
        <v>3</v>
      </c>
      <c r="U18" s="24" t="n">
        <f aca="false">J18*README!$C$13</f>
        <v>9.8</v>
      </c>
      <c r="V18" s="24" t="n">
        <f aca="false">K18*README!$C$14</f>
        <v>0</v>
      </c>
      <c r="W18" s="24" t="n">
        <f aca="false">L18*README!$C$15</f>
        <v>0</v>
      </c>
      <c r="X18" s="26" t="n">
        <f aca="false">SUM(S18:W18)</f>
        <v>12.8</v>
      </c>
      <c r="Y18" s="27"/>
      <c r="Z18" s="28" t="s">
        <v>127</v>
      </c>
      <c r="AA18" s="27" t="s">
        <v>164</v>
      </c>
      <c r="AB18" s="30" t="n">
        <v>1</v>
      </c>
      <c r="AC18" s="30" t="n">
        <v>1</v>
      </c>
      <c r="AD18" s="30" t="n">
        <v>0</v>
      </c>
    </row>
    <row r="19" customFormat="false" ht="15" hidden="false" customHeight="false" outlineLevel="0" collapsed="false">
      <c r="A19" s="21" t="s">
        <v>165</v>
      </c>
      <c r="B19" s="20" t="s">
        <v>93</v>
      </c>
      <c r="C19" s="20" t="s">
        <v>160</v>
      </c>
      <c r="D19" s="17" t="s">
        <v>161</v>
      </c>
      <c r="E19" s="17" t="s">
        <v>166</v>
      </c>
      <c r="F19" s="9" t="s">
        <v>167</v>
      </c>
      <c r="G19" s="21" t="s">
        <v>98</v>
      </c>
      <c r="H19" s="23" t="n">
        <v>4</v>
      </c>
      <c r="I19" s="23" t="n">
        <v>10</v>
      </c>
      <c r="J19" s="23" t="n">
        <v>0</v>
      </c>
      <c r="K19" s="23" t="n">
        <v>0</v>
      </c>
      <c r="L19" s="23" t="n">
        <v>0</v>
      </c>
      <c r="M19" s="24" t="n">
        <f aca="false">H19*README!$B$11</f>
        <v>2.2</v>
      </c>
      <c r="N19" s="24" t="n">
        <f aca="false">I19*README!$B$12</f>
        <v>4.5</v>
      </c>
      <c r="O19" s="24" t="n">
        <f aca="false">J19*README!$B$13</f>
        <v>0</v>
      </c>
      <c r="P19" s="24" t="n">
        <f aca="false">K19*README!$B$14</f>
        <v>0</v>
      </c>
      <c r="Q19" s="24" t="n">
        <f aca="false">L19*README!$B$15</f>
        <v>0</v>
      </c>
      <c r="R19" s="25" t="n">
        <f aca="false">SUM(M19:Q19)</f>
        <v>6.7</v>
      </c>
      <c r="S19" s="24" t="n">
        <f aca="false">H19*README!$C$11</f>
        <v>3.4</v>
      </c>
      <c r="T19" s="24" t="n">
        <f aca="false">I19*README!$C$12</f>
        <v>7.5</v>
      </c>
      <c r="U19" s="24" t="n">
        <f aca="false">J19*README!$C$13</f>
        <v>0</v>
      </c>
      <c r="V19" s="24" t="n">
        <f aca="false">K19*README!$C$14</f>
        <v>0</v>
      </c>
      <c r="W19" s="24" t="n">
        <f aca="false">L19*README!$C$15</f>
        <v>0</v>
      </c>
      <c r="X19" s="26" t="n">
        <f aca="false">SUM(S19:W19)</f>
        <v>10.9</v>
      </c>
      <c r="Y19" s="27" t="s">
        <v>159</v>
      </c>
      <c r="Z19" s="28" t="s">
        <v>168</v>
      </c>
      <c r="AA19" s="27"/>
      <c r="AB19" s="30" t="n">
        <v>1</v>
      </c>
      <c r="AC19" s="30" t="n">
        <v>1</v>
      </c>
      <c r="AD19" s="30" t="n">
        <v>1</v>
      </c>
    </row>
    <row r="20" customFormat="false" ht="15" hidden="false" customHeight="false" outlineLevel="0" collapsed="false">
      <c r="A20" s="21" t="s">
        <v>169</v>
      </c>
      <c r="B20" s="20" t="s">
        <v>93</v>
      </c>
      <c r="C20" s="20" t="s">
        <v>160</v>
      </c>
      <c r="D20" s="17" t="s">
        <v>161</v>
      </c>
      <c r="E20" s="17" t="s">
        <v>170</v>
      </c>
      <c r="F20" s="9" t="s">
        <v>171</v>
      </c>
      <c r="G20" s="21" t="s">
        <v>115</v>
      </c>
      <c r="H20" s="23" t="n">
        <v>4</v>
      </c>
      <c r="I20" s="23" t="n">
        <v>8</v>
      </c>
      <c r="J20" s="23" t="n">
        <v>4</v>
      </c>
      <c r="K20" s="23" t="n">
        <v>0</v>
      </c>
      <c r="L20" s="23" t="n">
        <v>0</v>
      </c>
      <c r="M20" s="24" t="n">
        <f aca="false">H20*README!$B$11</f>
        <v>2.2</v>
      </c>
      <c r="N20" s="24" t="n">
        <f aca="false">I20*README!$B$12</f>
        <v>3.6</v>
      </c>
      <c r="O20" s="24" t="n">
        <f aca="false">J20*README!$B$13</f>
        <v>1.6</v>
      </c>
      <c r="P20" s="24" t="n">
        <f aca="false">K20*README!$B$14</f>
        <v>0</v>
      </c>
      <c r="Q20" s="24" t="n">
        <f aca="false">L20*README!$B$15</f>
        <v>0</v>
      </c>
      <c r="R20" s="25" t="n">
        <f aca="false">SUM(M20:Q20)</f>
        <v>7.4</v>
      </c>
      <c r="S20" s="24" t="n">
        <f aca="false">H20*README!$C$11</f>
        <v>3.4</v>
      </c>
      <c r="T20" s="24" t="n">
        <f aca="false">I20*README!$C$12</f>
        <v>6</v>
      </c>
      <c r="U20" s="24" t="n">
        <f aca="false">J20*README!$C$13</f>
        <v>2.8</v>
      </c>
      <c r="V20" s="24" t="n">
        <f aca="false">K20*README!$C$14</f>
        <v>0</v>
      </c>
      <c r="W20" s="24" t="n">
        <f aca="false">L20*README!$C$15</f>
        <v>0</v>
      </c>
      <c r="X20" s="26" t="n">
        <f aca="false">SUM(S20:W20)</f>
        <v>12.2</v>
      </c>
      <c r="Y20" s="27"/>
      <c r="Z20" s="28" t="s">
        <v>168</v>
      </c>
      <c r="AA20" s="27"/>
      <c r="AB20" s="30" t="n">
        <v>1</v>
      </c>
      <c r="AC20" s="30" t="n">
        <v>1</v>
      </c>
      <c r="AD20" s="30" t="n">
        <v>0</v>
      </c>
    </row>
    <row r="21" customFormat="false" ht="15" hidden="false" customHeight="false" outlineLevel="0" collapsed="false">
      <c r="A21" s="21" t="s">
        <v>172</v>
      </c>
      <c r="B21" s="20" t="s">
        <v>93</v>
      </c>
      <c r="C21" s="20" t="s">
        <v>160</v>
      </c>
      <c r="D21" s="17" t="s">
        <v>161</v>
      </c>
      <c r="E21" s="17" t="s">
        <v>173</v>
      </c>
      <c r="F21" s="9" t="s">
        <v>174</v>
      </c>
      <c r="G21" s="21" t="s">
        <v>123</v>
      </c>
      <c r="H21" s="23" t="n">
        <v>2</v>
      </c>
      <c r="I21" s="23" t="n">
        <v>5</v>
      </c>
      <c r="J21" s="23" t="n">
        <v>5</v>
      </c>
      <c r="K21" s="23" t="n">
        <v>0</v>
      </c>
      <c r="L21" s="23" t="n">
        <v>0</v>
      </c>
      <c r="M21" s="24" t="n">
        <f aca="false">H21*README!$B$11</f>
        <v>1.1</v>
      </c>
      <c r="N21" s="24" t="n">
        <f aca="false">I21*README!$B$12</f>
        <v>2.25</v>
      </c>
      <c r="O21" s="24" t="n">
        <f aca="false">J21*README!$B$13</f>
        <v>2</v>
      </c>
      <c r="P21" s="24" t="n">
        <f aca="false">K21*README!$B$14</f>
        <v>0</v>
      </c>
      <c r="Q21" s="24" t="n">
        <f aca="false">L21*README!$B$15</f>
        <v>0</v>
      </c>
      <c r="R21" s="25" t="n">
        <f aca="false">SUM(M21:Q21)</f>
        <v>5.35</v>
      </c>
      <c r="S21" s="24" t="n">
        <f aca="false">H21*README!$C$11</f>
        <v>1.7</v>
      </c>
      <c r="T21" s="24" t="n">
        <f aca="false">I21*README!$C$12</f>
        <v>3.75</v>
      </c>
      <c r="U21" s="24" t="n">
        <f aca="false">J21*README!$C$13</f>
        <v>3.5</v>
      </c>
      <c r="V21" s="24" t="n">
        <f aca="false">K21*README!$C$14</f>
        <v>0</v>
      </c>
      <c r="W21" s="24" t="n">
        <f aca="false">L21*README!$C$15</f>
        <v>0</v>
      </c>
      <c r="X21" s="26" t="n">
        <f aca="false">SUM(S21:W21)</f>
        <v>8.95</v>
      </c>
      <c r="Y21" s="27"/>
      <c r="Z21" s="28" t="s">
        <v>127</v>
      </c>
      <c r="AA21" s="27"/>
      <c r="AB21" s="30" t="n">
        <v>1</v>
      </c>
      <c r="AC21" s="30" t="n">
        <v>0</v>
      </c>
      <c r="AD21" s="30" t="n">
        <v>0</v>
      </c>
    </row>
    <row r="22" customFormat="false" ht="15" hidden="false" customHeight="false" outlineLevel="0" collapsed="false">
      <c r="A22" s="21" t="s">
        <v>175</v>
      </c>
      <c r="B22" s="20" t="s">
        <v>93</v>
      </c>
      <c r="C22" s="20" t="s">
        <v>160</v>
      </c>
      <c r="D22" s="17" t="s">
        <v>161</v>
      </c>
      <c r="E22" s="17" t="s">
        <v>176</v>
      </c>
      <c r="F22" s="9" t="s">
        <v>177</v>
      </c>
      <c r="G22" s="21" t="s">
        <v>138</v>
      </c>
      <c r="H22" s="23" t="n">
        <v>2</v>
      </c>
      <c r="I22" s="23" t="n">
        <v>5</v>
      </c>
      <c r="J22" s="23" t="n">
        <v>8</v>
      </c>
      <c r="K22" s="23" t="n">
        <v>0</v>
      </c>
      <c r="L22" s="23" t="n">
        <v>0</v>
      </c>
      <c r="M22" s="24" t="n">
        <f aca="false">H22*README!$B$11</f>
        <v>1.1</v>
      </c>
      <c r="N22" s="24" t="n">
        <f aca="false">I22*README!$B$12</f>
        <v>2.25</v>
      </c>
      <c r="O22" s="24" t="n">
        <f aca="false">J22*README!$B$13</f>
        <v>3.2</v>
      </c>
      <c r="P22" s="24" t="n">
        <f aca="false">K22*README!$B$14</f>
        <v>0</v>
      </c>
      <c r="Q22" s="24" t="n">
        <f aca="false">L22*README!$B$15</f>
        <v>0</v>
      </c>
      <c r="R22" s="25" t="n">
        <f aca="false">SUM(M22:Q22)</f>
        <v>6.55</v>
      </c>
      <c r="S22" s="24" t="n">
        <f aca="false">H22*README!$C$11</f>
        <v>1.7</v>
      </c>
      <c r="T22" s="24" t="n">
        <f aca="false">I22*README!$C$12</f>
        <v>3.75</v>
      </c>
      <c r="U22" s="24" t="n">
        <f aca="false">J22*README!$C$13</f>
        <v>5.6</v>
      </c>
      <c r="V22" s="24" t="n">
        <f aca="false">K22*README!$C$14</f>
        <v>0</v>
      </c>
      <c r="W22" s="24" t="n">
        <f aca="false">L22*README!$C$15</f>
        <v>0</v>
      </c>
      <c r="X22" s="26" t="n">
        <f aca="false">SUM(S22:W22)</f>
        <v>11.05</v>
      </c>
      <c r="Y22" s="27"/>
      <c r="Z22" s="28" t="s">
        <v>127</v>
      </c>
      <c r="AA22" s="27"/>
      <c r="AB22" s="30" t="n">
        <v>1</v>
      </c>
      <c r="AC22" s="30" t="n">
        <v>0</v>
      </c>
      <c r="AD22" s="30" t="n">
        <v>0</v>
      </c>
    </row>
    <row r="23" customFormat="false" ht="15" hidden="false" customHeight="false" outlineLevel="0" collapsed="false">
      <c r="A23" s="21" t="s">
        <v>178</v>
      </c>
      <c r="B23" s="20" t="s">
        <v>93</v>
      </c>
      <c r="C23" s="20" t="s">
        <v>160</v>
      </c>
      <c r="D23" s="17" t="s">
        <v>161</v>
      </c>
      <c r="E23" s="17" t="s">
        <v>179</v>
      </c>
      <c r="F23" s="9" t="s">
        <v>180</v>
      </c>
      <c r="G23" s="21" t="s">
        <v>115</v>
      </c>
      <c r="H23" s="23" t="n">
        <v>1</v>
      </c>
      <c r="I23" s="23" t="n">
        <v>3</v>
      </c>
      <c r="J23" s="23" t="n">
        <v>4</v>
      </c>
      <c r="K23" s="23" t="n">
        <v>0</v>
      </c>
      <c r="L23" s="23" t="n">
        <v>0</v>
      </c>
      <c r="M23" s="24" t="n">
        <f aca="false">H23*README!$B$11</f>
        <v>0.55</v>
      </c>
      <c r="N23" s="24" t="n">
        <f aca="false">I23*README!$B$12</f>
        <v>1.35</v>
      </c>
      <c r="O23" s="24" t="n">
        <f aca="false">J23*README!$B$13</f>
        <v>1.6</v>
      </c>
      <c r="P23" s="24" t="n">
        <f aca="false">K23*README!$B$14</f>
        <v>0</v>
      </c>
      <c r="Q23" s="24" t="n">
        <f aca="false">L23*README!$B$15</f>
        <v>0</v>
      </c>
      <c r="R23" s="25" t="n">
        <f aca="false">SUM(M23:Q23)</f>
        <v>3.5</v>
      </c>
      <c r="S23" s="24" t="n">
        <f aca="false">H23*README!$C$11</f>
        <v>0.85</v>
      </c>
      <c r="T23" s="24" t="n">
        <f aca="false">I23*README!$C$12</f>
        <v>2.25</v>
      </c>
      <c r="U23" s="24" t="n">
        <f aca="false">J23*README!$C$13</f>
        <v>2.8</v>
      </c>
      <c r="V23" s="24" t="n">
        <f aca="false">K23*README!$C$14</f>
        <v>0</v>
      </c>
      <c r="W23" s="24" t="n">
        <f aca="false">L23*README!$C$15</f>
        <v>0</v>
      </c>
      <c r="X23" s="26" t="n">
        <f aca="false">SUM(S23:W23)</f>
        <v>5.9</v>
      </c>
      <c r="Y23" s="27"/>
      <c r="Z23" s="28" t="s">
        <v>127</v>
      </c>
      <c r="AA23" s="27"/>
      <c r="AB23" s="30" t="n">
        <v>1</v>
      </c>
      <c r="AC23" s="30" t="n">
        <v>1</v>
      </c>
      <c r="AD23" s="30" t="n">
        <v>0</v>
      </c>
    </row>
    <row r="24" customFormat="false" ht="15" hidden="false" customHeight="false" outlineLevel="0" collapsed="false">
      <c r="A24" s="21" t="s">
        <v>181</v>
      </c>
      <c r="B24" s="20" t="s">
        <v>93</v>
      </c>
      <c r="C24" s="20" t="s">
        <v>160</v>
      </c>
      <c r="D24" s="17" t="s">
        <v>161</v>
      </c>
      <c r="E24" s="20" t="s">
        <v>182</v>
      </c>
      <c r="F24" s="9" t="s">
        <v>183</v>
      </c>
      <c r="G24" s="21" t="s">
        <v>98</v>
      </c>
      <c r="H24" s="23" t="n">
        <v>0</v>
      </c>
      <c r="I24" s="23" t="n">
        <v>3</v>
      </c>
      <c r="J24" s="23" t="n">
        <v>5</v>
      </c>
      <c r="K24" s="23" t="n">
        <v>0</v>
      </c>
      <c r="L24" s="23" t="n">
        <v>0</v>
      </c>
      <c r="M24" s="24" t="n">
        <f aca="false">H24*README!$B$11</f>
        <v>0</v>
      </c>
      <c r="N24" s="24" t="n">
        <f aca="false">I24*README!$B$12</f>
        <v>1.35</v>
      </c>
      <c r="O24" s="24" t="n">
        <f aca="false">J24*README!$B$13</f>
        <v>2</v>
      </c>
      <c r="P24" s="24" t="n">
        <f aca="false">K24*README!$B$14</f>
        <v>0</v>
      </c>
      <c r="Q24" s="24" t="n">
        <f aca="false">L24*README!$B$15</f>
        <v>0</v>
      </c>
      <c r="R24" s="25" t="n">
        <f aca="false">SUM(M24:Q24)</f>
        <v>3.35</v>
      </c>
      <c r="S24" s="24" t="n">
        <f aca="false">H24*README!$C$11</f>
        <v>0</v>
      </c>
      <c r="T24" s="24" t="n">
        <f aca="false">I24*README!$C$12</f>
        <v>2.25</v>
      </c>
      <c r="U24" s="24" t="n">
        <f aca="false">J24*README!$C$13</f>
        <v>3.5</v>
      </c>
      <c r="V24" s="24" t="n">
        <f aca="false">K24*README!$C$14</f>
        <v>0</v>
      </c>
      <c r="W24" s="24" t="n">
        <f aca="false">L24*README!$C$15</f>
        <v>0</v>
      </c>
      <c r="X24" s="26" t="n">
        <f aca="false">SUM(S24:W24)</f>
        <v>5.75</v>
      </c>
      <c r="Y24" s="27"/>
      <c r="Z24" s="28" t="s">
        <v>127</v>
      </c>
      <c r="AA24" s="27"/>
      <c r="AB24" s="30" t="n">
        <v>1</v>
      </c>
      <c r="AC24" s="30" t="n">
        <v>1</v>
      </c>
      <c r="AD24" s="30" t="n">
        <v>0</v>
      </c>
    </row>
    <row r="25" customFormat="false" ht="15" hidden="false" customHeight="false" outlineLevel="0" collapsed="false">
      <c r="A25" s="21" t="s">
        <v>184</v>
      </c>
      <c r="B25" s="20" t="s">
        <v>185</v>
      </c>
      <c r="C25" s="20" t="s">
        <v>186</v>
      </c>
      <c r="D25" s="17" t="s">
        <v>187</v>
      </c>
      <c r="E25" s="17" t="s">
        <v>188</v>
      </c>
      <c r="F25" s="9" t="s">
        <v>189</v>
      </c>
      <c r="G25" s="21" t="s">
        <v>98</v>
      </c>
      <c r="H25" s="23" t="n">
        <v>4</v>
      </c>
      <c r="I25" s="23" t="n">
        <v>6</v>
      </c>
      <c r="J25" s="23" t="n">
        <v>4</v>
      </c>
      <c r="K25" s="23" t="n">
        <v>0</v>
      </c>
      <c r="L25" s="23" t="n">
        <v>0</v>
      </c>
      <c r="M25" s="24" t="n">
        <f aca="false">H25*README!$B$11</f>
        <v>2.2</v>
      </c>
      <c r="N25" s="24" t="n">
        <f aca="false">I25*README!$B$12</f>
        <v>2.7</v>
      </c>
      <c r="O25" s="24" t="n">
        <f aca="false">J25*README!$B$13</f>
        <v>1.6</v>
      </c>
      <c r="P25" s="24" t="n">
        <f aca="false">K25*README!$B$14</f>
        <v>0</v>
      </c>
      <c r="Q25" s="24" t="n">
        <f aca="false">L25*README!$B$15</f>
        <v>0</v>
      </c>
      <c r="R25" s="25" t="n">
        <f aca="false">SUM(M25:Q25)</f>
        <v>6.5</v>
      </c>
      <c r="S25" s="24" t="n">
        <f aca="false">H25*README!$C$11</f>
        <v>3.4</v>
      </c>
      <c r="T25" s="24" t="n">
        <f aca="false">I25*README!$C$12</f>
        <v>4.5</v>
      </c>
      <c r="U25" s="24" t="n">
        <f aca="false">J25*README!$C$13</f>
        <v>2.8</v>
      </c>
      <c r="V25" s="24" t="n">
        <f aca="false">K25*README!$C$14</f>
        <v>0</v>
      </c>
      <c r="W25" s="24" t="n">
        <f aca="false">L25*README!$C$15</f>
        <v>0</v>
      </c>
      <c r="X25" s="26" t="n">
        <f aca="false">SUM(S25:W25)</f>
        <v>10.7</v>
      </c>
      <c r="Y25" s="27"/>
      <c r="Z25" s="28" t="s">
        <v>168</v>
      </c>
      <c r="AA25" s="27" t="s">
        <v>190</v>
      </c>
      <c r="AB25" s="30" t="n">
        <v>1</v>
      </c>
      <c r="AC25" s="30" t="n">
        <v>1</v>
      </c>
      <c r="AD25" s="30" t="n">
        <v>1</v>
      </c>
    </row>
    <row r="26" customFormat="false" ht="15" hidden="false" customHeight="false" outlineLevel="0" collapsed="false">
      <c r="A26" s="21" t="s">
        <v>191</v>
      </c>
      <c r="B26" s="20" t="s">
        <v>185</v>
      </c>
      <c r="C26" s="20" t="s">
        <v>186</v>
      </c>
      <c r="D26" s="17" t="s">
        <v>187</v>
      </c>
      <c r="E26" s="17" t="s">
        <v>192</v>
      </c>
      <c r="F26" s="9" t="s">
        <v>193</v>
      </c>
      <c r="G26" s="21" t="s">
        <v>98</v>
      </c>
      <c r="H26" s="23" t="n">
        <v>2</v>
      </c>
      <c r="I26" s="23" t="n">
        <v>4</v>
      </c>
      <c r="J26" s="23" t="n">
        <v>6</v>
      </c>
      <c r="K26" s="23" t="n">
        <v>0</v>
      </c>
      <c r="L26" s="23" t="n">
        <v>0</v>
      </c>
      <c r="M26" s="24" t="n">
        <f aca="false">H26*README!$B$11</f>
        <v>1.1</v>
      </c>
      <c r="N26" s="24" t="n">
        <f aca="false">I26*README!$B$12</f>
        <v>1.8</v>
      </c>
      <c r="O26" s="24" t="n">
        <f aca="false">J26*README!$B$13</f>
        <v>2.4</v>
      </c>
      <c r="P26" s="24" t="n">
        <f aca="false">K26*README!$B$14</f>
        <v>0</v>
      </c>
      <c r="Q26" s="24" t="n">
        <f aca="false">L26*README!$B$15</f>
        <v>0</v>
      </c>
      <c r="R26" s="25" t="n">
        <f aca="false">SUM(M26:Q26)</f>
        <v>5.3</v>
      </c>
      <c r="S26" s="24" t="n">
        <f aca="false">H26*README!$C$11</f>
        <v>1.7</v>
      </c>
      <c r="T26" s="24" t="n">
        <f aca="false">I26*README!$C$12</f>
        <v>3</v>
      </c>
      <c r="U26" s="24" t="n">
        <f aca="false">J26*README!$C$13</f>
        <v>4.2</v>
      </c>
      <c r="V26" s="24" t="n">
        <f aca="false">K26*README!$C$14</f>
        <v>0</v>
      </c>
      <c r="W26" s="24" t="n">
        <f aca="false">L26*README!$C$15</f>
        <v>0</v>
      </c>
      <c r="X26" s="26" t="n">
        <f aca="false">SUM(S26:W26)</f>
        <v>8.9</v>
      </c>
      <c r="Y26" s="27"/>
      <c r="Z26" s="28" t="s">
        <v>127</v>
      </c>
      <c r="AA26" s="27"/>
      <c r="AB26" s="30" t="n">
        <v>1</v>
      </c>
      <c r="AC26" s="30" t="n">
        <v>1</v>
      </c>
      <c r="AD26" s="30" t="n">
        <v>0</v>
      </c>
    </row>
    <row r="27" customFormat="false" ht="15" hidden="false" customHeight="false" outlineLevel="0" collapsed="false">
      <c r="A27" s="21" t="s">
        <v>194</v>
      </c>
      <c r="B27" s="20" t="s">
        <v>185</v>
      </c>
      <c r="C27" s="20" t="s">
        <v>186</v>
      </c>
      <c r="D27" s="17" t="s">
        <v>187</v>
      </c>
      <c r="E27" s="17" t="s">
        <v>195</v>
      </c>
      <c r="F27" s="9" t="s">
        <v>196</v>
      </c>
      <c r="G27" s="21" t="s">
        <v>98</v>
      </c>
      <c r="H27" s="23" t="n">
        <v>2</v>
      </c>
      <c r="I27" s="23" t="n">
        <v>3</v>
      </c>
      <c r="J27" s="23" t="n">
        <v>3</v>
      </c>
      <c r="K27" s="23" t="n">
        <v>0</v>
      </c>
      <c r="L27" s="23" t="n">
        <v>0</v>
      </c>
      <c r="M27" s="24" t="n">
        <f aca="false">H27*README!$B$11</f>
        <v>1.1</v>
      </c>
      <c r="N27" s="24" t="n">
        <f aca="false">I27*README!$B$12</f>
        <v>1.35</v>
      </c>
      <c r="O27" s="24" t="n">
        <f aca="false">J27*README!$B$13</f>
        <v>1.2</v>
      </c>
      <c r="P27" s="24" t="n">
        <f aca="false">K27*README!$B$14</f>
        <v>0</v>
      </c>
      <c r="Q27" s="24" t="n">
        <f aca="false">L27*README!$B$15</f>
        <v>0</v>
      </c>
      <c r="R27" s="25" t="n">
        <f aca="false">SUM(M27:Q27)</f>
        <v>3.65</v>
      </c>
      <c r="S27" s="24" t="n">
        <f aca="false">H27*README!$C$11</f>
        <v>1.7</v>
      </c>
      <c r="T27" s="24" t="n">
        <f aca="false">I27*README!$C$12</f>
        <v>2.25</v>
      </c>
      <c r="U27" s="24" t="n">
        <f aca="false">J27*README!$C$13</f>
        <v>2.1</v>
      </c>
      <c r="V27" s="24" t="n">
        <f aca="false">K27*README!$C$14</f>
        <v>0</v>
      </c>
      <c r="W27" s="24" t="n">
        <f aca="false">L27*README!$C$15</f>
        <v>0</v>
      </c>
      <c r="X27" s="26" t="n">
        <f aca="false">SUM(S27:W27)</f>
        <v>6.05</v>
      </c>
      <c r="Y27" s="27"/>
      <c r="Z27" s="28" t="s">
        <v>168</v>
      </c>
      <c r="AA27" s="27"/>
      <c r="AB27" s="30" t="n">
        <v>1</v>
      </c>
      <c r="AC27" s="30" t="n">
        <v>1</v>
      </c>
      <c r="AD27" s="30" t="n">
        <v>1</v>
      </c>
    </row>
    <row r="28" customFormat="false" ht="15" hidden="false" customHeight="false" outlineLevel="0" collapsed="false">
      <c r="A28" s="21" t="s">
        <v>197</v>
      </c>
      <c r="B28" s="20" t="s">
        <v>185</v>
      </c>
      <c r="C28" s="20" t="s">
        <v>186</v>
      </c>
      <c r="D28" s="17" t="s">
        <v>187</v>
      </c>
      <c r="E28" s="17" t="s">
        <v>198</v>
      </c>
      <c r="F28" s="9" t="s">
        <v>199</v>
      </c>
      <c r="G28" s="21" t="s">
        <v>115</v>
      </c>
      <c r="H28" s="23" t="n">
        <v>2</v>
      </c>
      <c r="I28" s="23" t="n">
        <v>4</v>
      </c>
      <c r="J28" s="23" t="n">
        <v>4</v>
      </c>
      <c r="K28" s="23" t="n">
        <v>0</v>
      </c>
      <c r="L28" s="23" t="n">
        <v>0</v>
      </c>
      <c r="M28" s="24" t="n">
        <f aca="false">H28*README!$B$11</f>
        <v>1.1</v>
      </c>
      <c r="N28" s="24" t="n">
        <f aca="false">I28*README!$B$12</f>
        <v>1.8</v>
      </c>
      <c r="O28" s="24" t="n">
        <f aca="false">J28*README!$B$13</f>
        <v>1.6</v>
      </c>
      <c r="P28" s="24" t="n">
        <f aca="false">K28*README!$B$14</f>
        <v>0</v>
      </c>
      <c r="Q28" s="24" t="n">
        <f aca="false">L28*README!$B$15</f>
        <v>0</v>
      </c>
      <c r="R28" s="25" t="n">
        <f aca="false">SUM(M28:Q28)</f>
        <v>4.5</v>
      </c>
      <c r="S28" s="24" t="n">
        <f aca="false">H28*README!$C$11</f>
        <v>1.7</v>
      </c>
      <c r="T28" s="24" t="n">
        <f aca="false">I28*README!$C$12</f>
        <v>3</v>
      </c>
      <c r="U28" s="24" t="n">
        <f aca="false">J28*README!$C$13</f>
        <v>2.8</v>
      </c>
      <c r="V28" s="24" t="n">
        <f aca="false">K28*README!$C$14</f>
        <v>0</v>
      </c>
      <c r="W28" s="24" t="n">
        <f aca="false">L28*README!$C$15</f>
        <v>0</v>
      </c>
      <c r="X28" s="26" t="n">
        <f aca="false">SUM(S28:W28)</f>
        <v>7.5</v>
      </c>
      <c r="Y28" s="27"/>
      <c r="Z28" s="28" t="s">
        <v>127</v>
      </c>
      <c r="AA28" s="27"/>
      <c r="AB28" s="30" t="n">
        <v>1</v>
      </c>
      <c r="AC28" s="30" t="n">
        <v>1</v>
      </c>
      <c r="AD28" s="30" t="n">
        <v>0</v>
      </c>
    </row>
    <row r="29" customFormat="false" ht="15" hidden="false" customHeight="false" outlineLevel="0" collapsed="false">
      <c r="A29" s="21" t="s">
        <v>200</v>
      </c>
      <c r="B29" s="20" t="s">
        <v>185</v>
      </c>
      <c r="C29" s="20" t="s">
        <v>186</v>
      </c>
      <c r="D29" s="17" t="s">
        <v>187</v>
      </c>
      <c r="E29" s="20" t="s">
        <v>201</v>
      </c>
      <c r="F29" s="9" t="s">
        <v>202</v>
      </c>
      <c r="G29" s="21" t="s">
        <v>115</v>
      </c>
      <c r="H29" s="23" t="n">
        <v>3</v>
      </c>
      <c r="I29" s="23" t="n">
        <v>6</v>
      </c>
      <c r="J29" s="23" t="n">
        <v>8</v>
      </c>
      <c r="K29" s="23" t="n">
        <v>0</v>
      </c>
      <c r="L29" s="23" t="n">
        <v>0</v>
      </c>
      <c r="M29" s="24" t="n">
        <f aca="false">H29*README!$B$11</f>
        <v>1.65</v>
      </c>
      <c r="N29" s="24" t="n">
        <f aca="false">I29*README!$B$12</f>
        <v>2.7</v>
      </c>
      <c r="O29" s="24" t="n">
        <f aca="false">J29*README!$B$13</f>
        <v>3.2</v>
      </c>
      <c r="P29" s="24" t="n">
        <f aca="false">K29*README!$B$14</f>
        <v>0</v>
      </c>
      <c r="Q29" s="24" t="n">
        <f aca="false">L29*README!$B$15</f>
        <v>0</v>
      </c>
      <c r="R29" s="25" t="n">
        <f aca="false">SUM(M29:Q29)</f>
        <v>7.55</v>
      </c>
      <c r="S29" s="24" t="n">
        <f aca="false">H29*README!$C$11</f>
        <v>2.55</v>
      </c>
      <c r="T29" s="24" t="n">
        <f aca="false">I29*README!$C$12</f>
        <v>4.5</v>
      </c>
      <c r="U29" s="24" t="n">
        <f aca="false">J29*README!$C$13</f>
        <v>5.6</v>
      </c>
      <c r="V29" s="24" t="n">
        <f aca="false">K29*README!$C$14</f>
        <v>0</v>
      </c>
      <c r="W29" s="24" t="n">
        <f aca="false">L29*README!$C$15</f>
        <v>0</v>
      </c>
      <c r="X29" s="26" t="n">
        <f aca="false">SUM(S29:W29)</f>
        <v>12.65</v>
      </c>
      <c r="Y29" s="27" t="s">
        <v>203</v>
      </c>
      <c r="Z29" s="28" t="s">
        <v>127</v>
      </c>
      <c r="AA29" s="29" t="s">
        <v>204</v>
      </c>
      <c r="AB29" s="30" t="n">
        <v>1</v>
      </c>
      <c r="AC29" s="30" t="n">
        <v>1</v>
      </c>
      <c r="AD29" s="30" t="n">
        <v>0</v>
      </c>
    </row>
    <row r="30" customFormat="false" ht="15" hidden="false" customHeight="false" outlineLevel="0" collapsed="false">
      <c r="A30" s="21" t="s">
        <v>205</v>
      </c>
      <c r="B30" s="20" t="s">
        <v>185</v>
      </c>
      <c r="C30" s="20" t="s">
        <v>186</v>
      </c>
      <c r="D30" s="17" t="s">
        <v>187</v>
      </c>
      <c r="E30" s="17" t="s">
        <v>206</v>
      </c>
      <c r="F30" s="9" t="s">
        <v>207</v>
      </c>
      <c r="G30" s="21" t="s">
        <v>98</v>
      </c>
      <c r="H30" s="23" t="n">
        <v>2</v>
      </c>
      <c r="I30" s="23" t="n">
        <v>3</v>
      </c>
      <c r="J30" s="23" t="n">
        <v>4</v>
      </c>
      <c r="K30" s="23" t="n">
        <v>0</v>
      </c>
      <c r="L30" s="23" t="n">
        <v>0</v>
      </c>
      <c r="M30" s="24" t="n">
        <f aca="false">H30*README!$B$11</f>
        <v>1.1</v>
      </c>
      <c r="N30" s="24" t="n">
        <f aca="false">I30*README!$B$12</f>
        <v>1.35</v>
      </c>
      <c r="O30" s="24" t="n">
        <f aca="false">J30*README!$B$13</f>
        <v>1.6</v>
      </c>
      <c r="P30" s="24" t="n">
        <f aca="false">K30*README!$B$14</f>
        <v>0</v>
      </c>
      <c r="Q30" s="24" t="n">
        <f aca="false">L30*README!$B$15</f>
        <v>0</v>
      </c>
      <c r="R30" s="25" t="n">
        <f aca="false">SUM(M30:Q30)</f>
        <v>4.05</v>
      </c>
      <c r="S30" s="24" t="n">
        <f aca="false">H30*README!$C$11</f>
        <v>1.7</v>
      </c>
      <c r="T30" s="24" t="n">
        <f aca="false">I30*README!$C$12</f>
        <v>2.25</v>
      </c>
      <c r="U30" s="24" t="n">
        <f aca="false">J30*README!$C$13</f>
        <v>2.8</v>
      </c>
      <c r="V30" s="24" t="n">
        <f aca="false">K30*README!$C$14</f>
        <v>0</v>
      </c>
      <c r="W30" s="24" t="n">
        <f aca="false">L30*README!$C$15</f>
        <v>0</v>
      </c>
      <c r="X30" s="26" t="n">
        <f aca="false">SUM(S30:W30)</f>
        <v>6.75</v>
      </c>
      <c r="Y30" s="27" t="s">
        <v>208</v>
      </c>
      <c r="Z30" s="28" t="s">
        <v>127</v>
      </c>
      <c r="AA30" s="27"/>
      <c r="AB30" s="30" t="n">
        <v>1</v>
      </c>
      <c r="AC30" s="30" t="n">
        <v>1</v>
      </c>
      <c r="AD30" s="30" t="n">
        <v>0</v>
      </c>
    </row>
    <row r="31" customFormat="false" ht="15" hidden="false" customHeight="false" outlineLevel="0" collapsed="false">
      <c r="A31" s="21" t="s">
        <v>209</v>
      </c>
      <c r="B31" s="20" t="s">
        <v>185</v>
      </c>
      <c r="C31" s="20" t="s">
        <v>186</v>
      </c>
      <c r="D31" s="17" t="s">
        <v>187</v>
      </c>
      <c r="E31" s="17" t="s">
        <v>210</v>
      </c>
      <c r="F31" s="9" t="s">
        <v>211</v>
      </c>
      <c r="G31" s="21" t="s">
        <v>115</v>
      </c>
      <c r="H31" s="23" t="n">
        <v>1</v>
      </c>
      <c r="I31" s="23" t="n">
        <v>3</v>
      </c>
      <c r="J31" s="23" t="n">
        <v>3</v>
      </c>
      <c r="K31" s="23" t="n">
        <v>0</v>
      </c>
      <c r="L31" s="23" t="n">
        <v>0</v>
      </c>
      <c r="M31" s="24" t="n">
        <f aca="false">H31*README!$B$11</f>
        <v>0.55</v>
      </c>
      <c r="N31" s="24" t="n">
        <f aca="false">I31*README!$B$12</f>
        <v>1.35</v>
      </c>
      <c r="O31" s="24" t="n">
        <f aca="false">J31*README!$B$13</f>
        <v>1.2</v>
      </c>
      <c r="P31" s="24" t="n">
        <f aca="false">K31*README!$B$14</f>
        <v>0</v>
      </c>
      <c r="Q31" s="24" t="n">
        <f aca="false">L31*README!$B$15</f>
        <v>0</v>
      </c>
      <c r="R31" s="25" t="n">
        <f aca="false">SUM(M31:Q31)</f>
        <v>3.1</v>
      </c>
      <c r="S31" s="24" t="n">
        <f aca="false">H31*README!$C$11</f>
        <v>0.85</v>
      </c>
      <c r="T31" s="24" t="n">
        <f aca="false">I31*README!$C$12</f>
        <v>2.25</v>
      </c>
      <c r="U31" s="24" t="n">
        <f aca="false">J31*README!$C$13</f>
        <v>2.1</v>
      </c>
      <c r="V31" s="24" t="n">
        <f aca="false">K31*README!$C$14</f>
        <v>0</v>
      </c>
      <c r="W31" s="24" t="n">
        <f aca="false">L31*README!$C$15</f>
        <v>0</v>
      </c>
      <c r="X31" s="26" t="n">
        <f aca="false">SUM(S31:W31)</f>
        <v>5.2</v>
      </c>
      <c r="Y31" s="27" t="s">
        <v>212</v>
      </c>
      <c r="Z31" s="28" t="s">
        <v>127</v>
      </c>
      <c r="AA31" s="27"/>
      <c r="AB31" s="30" t="n">
        <v>1</v>
      </c>
      <c r="AC31" s="30" t="n">
        <v>0</v>
      </c>
      <c r="AD31" s="30" t="n">
        <v>0</v>
      </c>
    </row>
    <row r="32" customFormat="false" ht="15" hidden="false" customHeight="false" outlineLevel="0" collapsed="false">
      <c r="A32" s="21" t="s">
        <v>213</v>
      </c>
      <c r="B32" s="20" t="s">
        <v>185</v>
      </c>
      <c r="C32" s="20" t="s">
        <v>186</v>
      </c>
      <c r="D32" s="17" t="s">
        <v>187</v>
      </c>
      <c r="E32" s="17" t="s">
        <v>214</v>
      </c>
      <c r="F32" s="9" t="s">
        <v>215</v>
      </c>
      <c r="G32" s="21" t="s">
        <v>115</v>
      </c>
      <c r="H32" s="23" t="n">
        <v>1</v>
      </c>
      <c r="I32" s="23" t="n">
        <v>3</v>
      </c>
      <c r="J32" s="23" t="n">
        <v>3</v>
      </c>
      <c r="K32" s="23" t="n">
        <v>0</v>
      </c>
      <c r="L32" s="23" t="n">
        <v>0</v>
      </c>
      <c r="M32" s="24" t="n">
        <f aca="false">H32*README!$B$11</f>
        <v>0.55</v>
      </c>
      <c r="N32" s="24" t="n">
        <f aca="false">I32*README!$B$12</f>
        <v>1.35</v>
      </c>
      <c r="O32" s="24" t="n">
        <f aca="false">J32*README!$B$13</f>
        <v>1.2</v>
      </c>
      <c r="P32" s="24" t="n">
        <f aca="false">K32*README!$B$14</f>
        <v>0</v>
      </c>
      <c r="Q32" s="24" t="n">
        <f aca="false">L32*README!$B$15</f>
        <v>0</v>
      </c>
      <c r="R32" s="25" t="n">
        <f aca="false">SUM(M32:Q32)</f>
        <v>3.1</v>
      </c>
      <c r="S32" s="24" t="n">
        <f aca="false">H32*README!$C$11</f>
        <v>0.85</v>
      </c>
      <c r="T32" s="24" t="n">
        <f aca="false">I32*README!$C$12</f>
        <v>2.25</v>
      </c>
      <c r="U32" s="24" t="n">
        <f aca="false">J32*README!$C$13</f>
        <v>2.1</v>
      </c>
      <c r="V32" s="24" t="n">
        <f aca="false">K32*README!$C$14</f>
        <v>0</v>
      </c>
      <c r="W32" s="24" t="n">
        <f aca="false">L32*README!$C$15</f>
        <v>0</v>
      </c>
      <c r="X32" s="26" t="n">
        <f aca="false">SUM(S32:W32)</f>
        <v>5.2</v>
      </c>
      <c r="Y32" s="27"/>
      <c r="Z32" s="28" t="s">
        <v>127</v>
      </c>
      <c r="AA32" s="27"/>
      <c r="AB32" s="30" t="n">
        <v>1</v>
      </c>
      <c r="AC32" s="30" t="n">
        <v>1</v>
      </c>
      <c r="AD32" s="30" t="n">
        <v>0</v>
      </c>
    </row>
    <row r="33" customFormat="false" ht="15" hidden="false" customHeight="false" outlineLevel="0" collapsed="false">
      <c r="A33" s="21" t="s">
        <v>216</v>
      </c>
      <c r="B33" s="20" t="s">
        <v>185</v>
      </c>
      <c r="C33" s="20" t="s">
        <v>186</v>
      </c>
      <c r="D33" s="17" t="s">
        <v>187</v>
      </c>
      <c r="E33" s="17" t="s">
        <v>217</v>
      </c>
      <c r="F33" s="9" t="s">
        <v>218</v>
      </c>
      <c r="G33" s="21" t="s">
        <v>123</v>
      </c>
      <c r="H33" s="23" t="n">
        <v>2</v>
      </c>
      <c r="I33" s="23" t="n">
        <v>3</v>
      </c>
      <c r="J33" s="23" t="n">
        <v>2</v>
      </c>
      <c r="K33" s="23" t="n">
        <v>4</v>
      </c>
      <c r="L33" s="23" t="n">
        <v>0</v>
      </c>
      <c r="M33" s="24" t="n">
        <f aca="false">H33*README!$B$11</f>
        <v>1.1</v>
      </c>
      <c r="N33" s="24" t="n">
        <f aca="false">I33*README!$B$12</f>
        <v>1.35</v>
      </c>
      <c r="O33" s="24" t="n">
        <f aca="false">J33*README!$B$13</f>
        <v>0.8</v>
      </c>
      <c r="P33" s="24" t="n">
        <f aca="false">K33*README!$B$14</f>
        <v>2.6</v>
      </c>
      <c r="Q33" s="24" t="n">
        <f aca="false">L33*README!$B$15</f>
        <v>0</v>
      </c>
      <c r="R33" s="25" t="n">
        <f aca="false">SUM(M33:Q33)</f>
        <v>5.85</v>
      </c>
      <c r="S33" s="24" t="n">
        <f aca="false">H33*README!$C$11</f>
        <v>1.7</v>
      </c>
      <c r="T33" s="24" t="n">
        <f aca="false">I33*README!$C$12</f>
        <v>2.25</v>
      </c>
      <c r="U33" s="24" t="n">
        <f aca="false">J33*README!$C$13</f>
        <v>1.4</v>
      </c>
      <c r="V33" s="24" t="n">
        <f aca="false">K33*README!$C$14</f>
        <v>3.6</v>
      </c>
      <c r="W33" s="24" t="n">
        <f aca="false">L33*README!$C$15</f>
        <v>0</v>
      </c>
      <c r="X33" s="26" t="n">
        <f aca="false">SUM(S33:W33)</f>
        <v>8.95</v>
      </c>
      <c r="Y33" s="27"/>
      <c r="Z33" s="28" t="s">
        <v>127</v>
      </c>
      <c r="AA33" s="27"/>
      <c r="AB33" s="30" t="n">
        <v>1</v>
      </c>
      <c r="AC33" s="30" t="n">
        <v>0</v>
      </c>
      <c r="AD33" s="30" t="n">
        <v>0</v>
      </c>
    </row>
    <row r="34" customFormat="false" ht="15" hidden="false" customHeight="false" outlineLevel="0" collapsed="false">
      <c r="A34" s="21" t="s">
        <v>219</v>
      </c>
      <c r="B34" s="20" t="s">
        <v>185</v>
      </c>
      <c r="C34" s="20" t="s">
        <v>186</v>
      </c>
      <c r="D34" s="17" t="s">
        <v>187</v>
      </c>
      <c r="E34" s="17" t="s">
        <v>220</v>
      </c>
      <c r="F34" s="9" t="s">
        <v>221</v>
      </c>
      <c r="G34" s="21" t="s">
        <v>123</v>
      </c>
      <c r="H34" s="23" t="n">
        <v>1</v>
      </c>
      <c r="I34" s="23" t="n">
        <v>2</v>
      </c>
      <c r="J34" s="23" t="n">
        <v>2</v>
      </c>
      <c r="K34" s="23" t="n">
        <v>0</v>
      </c>
      <c r="L34" s="23" t="n">
        <v>0</v>
      </c>
      <c r="M34" s="24" t="n">
        <f aca="false">H34*README!$B$11</f>
        <v>0.55</v>
      </c>
      <c r="N34" s="24" t="n">
        <f aca="false">I34*README!$B$12</f>
        <v>0.9</v>
      </c>
      <c r="O34" s="24" t="n">
        <f aca="false">J34*README!$B$13</f>
        <v>0.8</v>
      </c>
      <c r="P34" s="24" t="n">
        <f aca="false">K34*README!$B$14</f>
        <v>0</v>
      </c>
      <c r="Q34" s="24" t="n">
        <f aca="false">L34*README!$B$15</f>
        <v>0</v>
      </c>
      <c r="R34" s="25" t="n">
        <f aca="false">SUM(M34:Q34)</f>
        <v>2.25</v>
      </c>
      <c r="S34" s="24" t="n">
        <f aca="false">H34*README!$C$11</f>
        <v>0.85</v>
      </c>
      <c r="T34" s="24" t="n">
        <f aca="false">I34*README!$C$12</f>
        <v>1.5</v>
      </c>
      <c r="U34" s="24" t="n">
        <f aca="false">J34*README!$C$13</f>
        <v>1.4</v>
      </c>
      <c r="V34" s="24" t="n">
        <f aca="false">K34*README!$C$14</f>
        <v>0</v>
      </c>
      <c r="W34" s="24" t="n">
        <f aca="false">L34*README!$C$15</f>
        <v>0</v>
      </c>
      <c r="X34" s="26" t="n">
        <f aca="false">SUM(S34:W34)</f>
        <v>3.75</v>
      </c>
      <c r="Y34" s="27" t="s">
        <v>222</v>
      </c>
      <c r="Z34" s="28" t="s">
        <v>127</v>
      </c>
      <c r="AA34" s="27"/>
      <c r="AB34" s="30" t="n">
        <v>1</v>
      </c>
      <c r="AC34" s="30" t="n">
        <v>0</v>
      </c>
      <c r="AD34" s="30" t="n">
        <v>0</v>
      </c>
    </row>
    <row r="35" customFormat="false" ht="15" hidden="false" customHeight="false" outlineLevel="0" collapsed="false">
      <c r="A35" s="21" t="s">
        <v>223</v>
      </c>
      <c r="B35" s="20" t="s">
        <v>185</v>
      </c>
      <c r="C35" s="20" t="s">
        <v>186</v>
      </c>
      <c r="D35" s="17" t="s">
        <v>187</v>
      </c>
      <c r="E35" s="17" t="s">
        <v>224</v>
      </c>
      <c r="F35" s="9" t="s">
        <v>225</v>
      </c>
      <c r="G35" s="21" t="s">
        <v>226</v>
      </c>
      <c r="H35" s="23" t="n">
        <v>0</v>
      </c>
      <c r="I35" s="23" t="n">
        <v>0</v>
      </c>
      <c r="J35" s="23" t="n">
        <v>0</v>
      </c>
      <c r="K35" s="23" t="n">
        <v>50</v>
      </c>
      <c r="L35" s="23" t="n">
        <v>0</v>
      </c>
      <c r="M35" s="24" t="n">
        <f aca="false">H35*README!$B$11</f>
        <v>0</v>
      </c>
      <c r="N35" s="24" t="n">
        <f aca="false">I35*README!$B$12</f>
        <v>0</v>
      </c>
      <c r="O35" s="24" t="n">
        <f aca="false">J35*README!$B$13</f>
        <v>0</v>
      </c>
      <c r="P35" s="24" t="n">
        <f aca="false">K35*README!$B$14</f>
        <v>32.5</v>
      </c>
      <c r="Q35" s="24" t="n">
        <f aca="false">L35*README!$B$15</f>
        <v>0</v>
      </c>
      <c r="R35" s="25" t="n">
        <f aca="false">SUM(M35:Q35)</f>
        <v>32.5</v>
      </c>
      <c r="S35" s="24" t="n">
        <f aca="false">H35*README!$C$11</f>
        <v>0</v>
      </c>
      <c r="T35" s="24" t="n">
        <f aca="false">I35*README!$C$12</f>
        <v>0</v>
      </c>
      <c r="U35" s="24" t="n">
        <f aca="false">J35*README!$C$13</f>
        <v>0</v>
      </c>
      <c r="V35" s="24" t="n">
        <f aca="false">K35*README!$C$14</f>
        <v>45</v>
      </c>
      <c r="W35" s="24" t="n">
        <f aca="false">L35*README!$C$15</f>
        <v>0</v>
      </c>
      <c r="X35" s="26" t="n">
        <f aca="false">SUM(S35:W35)</f>
        <v>45</v>
      </c>
      <c r="Y35" s="27"/>
      <c r="Z35" s="28" t="s">
        <v>227</v>
      </c>
      <c r="AA35" s="27" t="s">
        <v>228</v>
      </c>
      <c r="AB35" s="30" t="n">
        <v>1</v>
      </c>
      <c r="AC35" s="30" t="n">
        <v>1</v>
      </c>
      <c r="AD35" s="30" t="n">
        <v>1</v>
      </c>
    </row>
    <row r="36" customFormat="false" ht="15" hidden="false" customHeight="false" outlineLevel="0" collapsed="false">
      <c r="A36" s="21" t="s">
        <v>229</v>
      </c>
      <c r="B36" s="20" t="s">
        <v>185</v>
      </c>
      <c r="C36" s="20" t="s">
        <v>186</v>
      </c>
      <c r="D36" s="17" t="s">
        <v>187</v>
      </c>
      <c r="E36" s="17" t="s">
        <v>230</v>
      </c>
      <c r="F36" s="9" t="s">
        <v>231</v>
      </c>
      <c r="G36" s="21" t="s">
        <v>123</v>
      </c>
      <c r="H36" s="23" t="n">
        <v>0</v>
      </c>
      <c r="I36" s="23" t="n">
        <v>0</v>
      </c>
      <c r="J36" s="23" t="n">
        <v>0</v>
      </c>
      <c r="K36" s="23" t="n">
        <v>80</v>
      </c>
      <c r="L36" s="23" t="n">
        <v>0</v>
      </c>
      <c r="M36" s="24" t="n">
        <f aca="false">H36*README!$B$11</f>
        <v>0</v>
      </c>
      <c r="N36" s="24" t="n">
        <f aca="false">I36*README!$B$12</f>
        <v>0</v>
      </c>
      <c r="O36" s="24" t="n">
        <f aca="false">J36*README!$B$13</f>
        <v>0</v>
      </c>
      <c r="P36" s="24" t="n">
        <f aca="false">K36*README!$B$14</f>
        <v>52</v>
      </c>
      <c r="Q36" s="24" t="n">
        <f aca="false">L36*README!$B$15</f>
        <v>0</v>
      </c>
      <c r="R36" s="25" t="n">
        <f aca="false">SUM(M36:Q36)</f>
        <v>52</v>
      </c>
      <c r="S36" s="24" t="n">
        <f aca="false">H36*README!$C$11</f>
        <v>0</v>
      </c>
      <c r="T36" s="24" t="n">
        <f aca="false">I36*README!$C$12</f>
        <v>0</v>
      </c>
      <c r="U36" s="24" t="n">
        <f aca="false">J36*README!$C$13</f>
        <v>0</v>
      </c>
      <c r="V36" s="24" t="n">
        <f aca="false">K36*README!$C$14</f>
        <v>72</v>
      </c>
      <c r="W36" s="24" t="n">
        <f aca="false">L36*README!$C$15</f>
        <v>0</v>
      </c>
      <c r="X36" s="26" t="n">
        <f aca="false">SUM(S36:W36)</f>
        <v>72</v>
      </c>
      <c r="Y36" s="27"/>
      <c r="Z36" s="28" t="s">
        <v>227</v>
      </c>
      <c r="AA36" s="27" t="s">
        <v>232</v>
      </c>
      <c r="AB36" s="30" t="n">
        <v>1</v>
      </c>
      <c r="AC36" s="30" t="n">
        <v>0</v>
      </c>
      <c r="AD36" s="30" t="n">
        <v>0</v>
      </c>
    </row>
    <row r="37" customFormat="false" ht="15" hidden="false" customHeight="false" outlineLevel="0" collapsed="false">
      <c r="A37" s="21" t="s">
        <v>233</v>
      </c>
      <c r="B37" s="20" t="s">
        <v>185</v>
      </c>
      <c r="C37" s="20" t="s">
        <v>234</v>
      </c>
      <c r="D37" s="17" t="s">
        <v>235</v>
      </c>
      <c r="E37" s="17" t="s">
        <v>236</v>
      </c>
      <c r="F37" s="9" t="s">
        <v>237</v>
      </c>
      <c r="G37" s="21" t="s">
        <v>98</v>
      </c>
      <c r="H37" s="23" t="n">
        <v>2</v>
      </c>
      <c r="I37" s="23" t="n">
        <v>3</v>
      </c>
      <c r="J37" s="23" t="n">
        <v>3</v>
      </c>
      <c r="K37" s="23" t="n">
        <v>0</v>
      </c>
      <c r="L37" s="23" t="n">
        <v>0</v>
      </c>
      <c r="M37" s="24" t="n">
        <f aca="false">H37*README!$B$11</f>
        <v>1.1</v>
      </c>
      <c r="N37" s="24" t="n">
        <f aca="false">I37*README!$B$12</f>
        <v>1.35</v>
      </c>
      <c r="O37" s="24" t="n">
        <f aca="false">J37*README!$B$13</f>
        <v>1.2</v>
      </c>
      <c r="P37" s="24" t="n">
        <f aca="false">K37*README!$B$14</f>
        <v>0</v>
      </c>
      <c r="Q37" s="24" t="n">
        <f aca="false">L37*README!$B$15</f>
        <v>0</v>
      </c>
      <c r="R37" s="25" t="n">
        <f aca="false">SUM(M37:Q37)</f>
        <v>3.65</v>
      </c>
      <c r="S37" s="24" t="n">
        <f aca="false">H37*README!$C$11</f>
        <v>1.7</v>
      </c>
      <c r="T37" s="24" t="n">
        <f aca="false">I37*README!$C$12</f>
        <v>2.25</v>
      </c>
      <c r="U37" s="24" t="n">
        <f aca="false">J37*README!$C$13</f>
        <v>2.1</v>
      </c>
      <c r="V37" s="24" t="n">
        <f aca="false">K37*README!$C$14</f>
        <v>0</v>
      </c>
      <c r="W37" s="24" t="n">
        <f aca="false">L37*README!$C$15</f>
        <v>0</v>
      </c>
      <c r="X37" s="26" t="n">
        <f aca="false">SUM(S37:W37)</f>
        <v>6.05</v>
      </c>
      <c r="Y37" s="27"/>
      <c r="Z37" s="28" t="s">
        <v>168</v>
      </c>
      <c r="AA37" s="27"/>
      <c r="AB37" s="30" t="n">
        <v>1</v>
      </c>
      <c r="AC37" s="30" t="n">
        <v>1</v>
      </c>
      <c r="AD37" s="30" t="n">
        <v>1</v>
      </c>
    </row>
    <row r="38" customFormat="false" ht="15" hidden="false" customHeight="false" outlineLevel="0" collapsed="false">
      <c r="A38" s="21" t="s">
        <v>238</v>
      </c>
      <c r="B38" s="20" t="s">
        <v>185</v>
      </c>
      <c r="C38" s="20" t="s">
        <v>234</v>
      </c>
      <c r="D38" s="17" t="s">
        <v>235</v>
      </c>
      <c r="E38" s="17" t="s">
        <v>239</v>
      </c>
      <c r="F38" s="9" t="s">
        <v>240</v>
      </c>
      <c r="G38" s="21" t="s">
        <v>115</v>
      </c>
      <c r="H38" s="23" t="n">
        <v>1</v>
      </c>
      <c r="I38" s="23" t="n">
        <v>2</v>
      </c>
      <c r="J38" s="23" t="n">
        <v>2</v>
      </c>
      <c r="K38" s="23" t="n">
        <v>0</v>
      </c>
      <c r="L38" s="23" t="n">
        <v>0</v>
      </c>
      <c r="M38" s="24" t="n">
        <f aca="false">H38*README!$B$11</f>
        <v>0.55</v>
      </c>
      <c r="N38" s="24" t="n">
        <f aca="false">I38*README!$B$12</f>
        <v>0.9</v>
      </c>
      <c r="O38" s="24" t="n">
        <f aca="false">J38*README!$B$13</f>
        <v>0.8</v>
      </c>
      <c r="P38" s="24" t="n">
        <f aca="false">K38*README!$B$14</f>
        <v>0</v>
      </c>
      <c r="Q38" s="24" t="n">
        <f aca="false">L38*README!$B$15</f>
        <v>0</v>
      </c>
      <c r="R38" s="25" t="n">
        <f aca="false">SUM(M38:Q38)</f>
        <v>2.25</v>
      </c>
      <c r="S38" s="24" t="n">
        <f aca="false">H38*README!$C$11</f>
        <v>0.85</v>
      </c>
      <c r="T38" s="24" t="n">
        <f aca="false">I38*README!$C$12</f>
        <v>1.5</v>
      </c>
      <c r="U38" s="24" t="n">
        <f aca="false">J38*README!$C$13</f>
        <v>1.4</v>
      </c>
      <c r="V38" s="24" t="n">
        <f aca="false">K38*README!$C$14</f>
        <v>0</v>
      </c>
      <c r="W38" s="24" t="n">
        <f aca="false">L38*README!$C$15</f>
        <v>0</v>
      </c>
      <c r="X38" s="26" t="n">
        <f aca="false">SUM(S38:W38)</f>
        <v>3.75</v>
      </c>
      <c r="Y38" s="27"/>
      <c r="Z38" s="28" t="s">
        <v>127</v>
      </c>
      <c r="AA38" s="27"/>
      <c r="AB38" s="30" t="n">
        <v>1</v>
      </c>
      <c r="AC38" s="30" t="n">
        <v>1</v>
      </c>
      <c r="AD38" s="30" t="n">
        <v>0</v>
      </c>
    </row>
    <row r="39" customFormat="false" ht="15" hidden="false" customHeight="false" outlineLevel="0" collapsed="false">
      <c r="A39" s="21" t="s">
        <v>241</v>
      </c>
      <c r="B39" s="20" t="s">
        <v>185</v>
      </c>
      <c r="C39" s="20" t="s">
        <v>234</v>
      </c>
      <c r="D39" s="17" t="s">
        <v>235</v>
      </c>
      <c r="E39" s="17" t="s">
        <v>242</v>
      </c>
      <c r="F39" s="9" t="s">
        <v>243</v>
      </c>
      <c r="G39" s="21" t="s">
        <v>115</v>
      </c>
      <c r="H39" s="23" t="n">
        <v>1</v>
      </c>
      <c r="I39" s="23" t="n">
        <v>2</v>
      </c>
      <c r="J39" s="23" t="n">
        <v>2</v>
      </c>
      <c r="K39" s="23" t="n">
        <v>0</v>
      </c>
      <c r="L39" s="23" t="n">
        <v>0</v>
      </c>
      <c r="M39" s="24" t="n">
        <f aca="false">H39*README!$B$11</f>
        <v>0.55</v>
      </c>
      <c r="N39" s="24" t="n">
        <f aca="false">I39*README!$B$12</f>
        <v>0.9</v>
      </c>
      <c r="O39" s="24" t="n">
        <f aca="false">J39*README!$B$13</f>
        <v>0.8</v>
      </c>
      <c r="P39" s="24" t="n">
        <f aca="false">K39*README!$B$14</f>
        <v>0</v>
      </c>
      <c r="Q39" s="24" t="n">
        <f aca="false">L39*README!$B$15</f>
        <v>0</v>
      </c>
      <c r="R39" s="25" t="n">
        <f aca="false">SUM(M39:Q39)</f>
        <v>2.25</v>
      </c>
      <c r="S39" s="24" t="n">
        <f aca="false">H39*README!$C$11</f>
        <v>0.85</v>
      </c>
      <c r="T39" s="24" t="n">
        <f aca="false">I39*README!$C$12</f>
        <v>1.5</v>
      </c>
      <c r="U39" s="24" t="n">
        <f aca="false">J39*README!$C$13</f>
        <v>1.4</v>
      </c>
      <c r="V39" s="24" t="n">
        <f aca="false">K39*README!$C$14</f>
        <v>0</v>
      </c>
      <c r="W39" s="24" t="n">
        <f aca="false">L39*README!$C$15</f>
        <v>0</v>
      </c>
      <c r="X39" s="26" t="n">
        <f aca="false">SUM(S39:W39)</f>
        <v>3.75</v>
      </c>
      <c r="Y39" s="27"/>
      <c r="Z39" s="28" t="s">
        <v>127</v>
      </c>
      <c r="AA39" s="27"/>
      <c r="AB39" s="30" t="n">
        <v>1</v>
      </c>
      <c r="AC39" s="30" t="n">
        <v>1</v>
      </c>
      <c r="AD39" s="30" t="n">
        <v>0</v>
      </c>
    </row>
    <row r="40" customFormat="false" ht="15" hidden="false" customHeight="false" outlineLevel="0" collapsed="false">
      <c r="A40" s="21" t="s">
        <v>244</v>
      </c>
      <c r="B40" s="20" t="s">
        <v>185</v>
      </c>
      <c r="C40" s="20" t="s">
        <v>234</v>
      </c>
      <c r="D40" s="17" t="s">
        <v>235</v>
      </c>
      <c r="E40" s="17" t="s">
        <v>245</v>
      </c>
      <c r="F40" s="9" t="s">
        <v>246</v>
      </c>
      <c r="G40" s="21" t="s">
        <v>98</v>
      </c>
      <c r="H40" s="23" t="n">
        <v>1</v>
      </c>
      <c r="I40" s="23" t="n">
        <v>2</v>
      </c>
      <c r="J40" s="23" t="n">
        <v>2</v>
      </c>
      <c r="K40" s="23" t="n">
        <v>0</v>
      </c>
      <c r="L40" s="23" t="n">
        <v>0</v>
      </c>
      <c r="M40" s="24" t="n">
        <f aca="false">H40*README!$B$11</f>
        <v>0.55</v>
      </c>
      <c r="N40" s="24" t="n">
        <f aca="false">I40*README!$B$12</f>
        <v>0.9</v>
      </c>
      <c r="O40" s="24" t="n">
        <f aca="false">J40*README!$B$13</f>
        <v>0.8</v>
      </c>
      <c r="P40" s="24" t="n">
        <f aca="false">K40*README!$B$14</f>
        <v>0</v>
      </c>
      <c r="Q40" s="24" t="n">
        <f aca="false">L40*README!$B$15</f>
        <v>0</v>
      </c>
      <c r="R40" s="25" t="n">
        <f aca="false">SUM(M40:Q40)</f>
        <v>2.25</v>
      </c>
      <c r="S40" s="24" t="n">
        <f aca="false">H40*README!$C$11</f>
        <v>0.85</v>
      </c>
      <c r="T40" s="24" t="n">
        <f aca="false">I40*README!$C$12</f>
        <v>1.5</v>
      </c>
      <c r="U40" s="24" t="n">
        <f aca="false">J40*README!$C$13</f>
        <v>1.4</v>
      </c>
      <c r="V40" s="24" t="n">
        <f aca="false">K40*README!$C$14</f>
        <v>0</v>
      </c>
      <c r="W40" s="24" t="n">
        <f aca="false">L40*README!$C$15</f>
        <v>0</v>
      </c>
      <c r="X40" s="26" t="n">
        <f aca="false">SUM(S40:W40)</f>
        <v>3.75</v>
      </c>
      <c r="Y40" s="27"/>
      <c r="Z40" s="28" t="s">
        <v>127</v>
      </c>
      <c r="AA40" s="27"/>
      <c r="AB40" s="30" t="n">
        <v>1</v>
      </c>
      <c r="AC40" s="30" t="n">
        <v>1</v>
      </c>
      <c r="AD40" s="30" t="n">
        <v>0</v>
      </c>
    </row>
    <row r="41" customFormat="false" ht="15" hidden="false" customHeight="false" outlineLevel="0" collapsed="false">
      <c r="A41" s="21" t="s">
        <v>247</v>
      </c>
      <c r="B41" s="20" t="s">
        <v>185</v>
      </c>
      <c r="C41" s="20" t="s">
        <v>234</v>
      </c>
      <c r="D41" s="17" t="s">
        <v>235</v>
      </c>
      <c r="E41" s="17" t="s">
        <v>248</v>
      </c>
      <c r="F41" s="9" t="s">
        <v>249</v>
      </c>
      <c r="G41" s="21" t="s">
        <v>123</v>
      </c>
      <c r="H41" s="23" t="n">
        <v>2</v>
      </c>
      <c r="I41" s="23" t="n">
        <v>4</v>
      </c>
      <c r="J41" s="23" t="n">
        <v>5</v>
      </c>
      <c r="K41" s="23" t="n">
        <v>0</v>
      </c>
      <c r="L41" s="23" t="n">
        <v>0</v>
      </c>
      <c r="M41" s="24" t="n">
        <f aca="false">H41*README!$B$11</f>
        <v>1.1</v>
      </c>
      <c r="N41" s="24" t="n">
        <f aca="false">I41*README!$B$12</f>
        <v>1.8</v>
      </c>
      <c r="O41" s="24" t="n">
        <f aca="false">J41*README!$B$13</f>
        <v>2</v>
      </c>
      <c r="P41" s="24" t="n">
        <f aca="false">K41*README!$B$14</f>
        <v>0</v>
      </c>
      <c r="Q41" s="24" t="n">
        <f aca="false">L41*README!$B$15</f>
        <v>0</v>
      </c>
      <c r="R41" s="25" t="n">
        <f aca="false">SUM(M41:Q41)</f>
        <v>4.9</v>
      </c>
      <c r="S41" s="24" t="n">
        <f aca="false">H41*README!$C$11</f>
        <v>1.7</v>
      </c>
      <c r="T41" s="24" t="n">
        <f aca="false">I41*README!$C$12</f>
        <v>3</v>
      </c>
      <c r="U41" s="24" t="n">
        <f aca="false">J41*README!$C$13</f>
        <v>3.5</v>
      </c>
      <c r="V41" s="24" t="n">
        <f aca="false">K41*README!$C$14</f>
        <v>0</v>
      </c>
      <c r="W41" s="24" t="n">
        <f aca="false">L41*README!$C$15</f>
        <v>0</v>
      </c>
      <c r="X41" s="26" t="n">
        <f aca="false">SUM(S41:W41)</f>
        <v>8.2</v>
      </c>
      <c r="Y41" s="27"/>
      <c r="Z41" s="28" t="s">
        <v>127</v>
      </c>
      <c r="AA41" s="27"/>
      <c r="AB41" s="30" t="n">
        <v>1</v>
      </c>
      <c r="AC41" s="30" t="n">
        <v>0</v>
      </c>
      <c r="AD41" s="30" t="n">
        <v>0</v>
      </c>
    </row>
    <row r="42" customFormat="false" ht="15" hidden="false" customHeight="false" outlineLevel="0" collapsed="false">
      <c r="A42" s="21" t="s">
        <v>250</v>
      </c>
      <c r="B42" s="20" t="s">
        <v>185</v>
      </c>
      <c r="C42" s="20" t="s">
        <v>234</v>
      </c>
      <c r="D42" s="17" t="s">
        <v>235</v>
      </c>
      <c r="E42" s="17" t="s">
        <v>251</v>
      </c>
      <c r="F42" s="9" t="s">
        <v>252</v>
      </c>
      <c r="G42" s="21" t="s">
        <v>115</v>
      </c>
      <c r="H42" s="23" t="n">
        <v>1</v>
      </c>
      <c r="I42" s="23" t="n">
        <v>3</v>
      </c>
      <c r="J42" s="23" t="n">
        <v>3</v>
      </c>
      <c r="K42" s="23" t="n">
        <v>0</v>
      </c>
      <c r="L42" s="23" t="n">
        <v>0</v>
      </c>
      <c r="M42" s="24" t="n">
        <f aca="false">H42*README!$B$11</f>
        <v>0.55</v>
      </c>
      <c r="N42" s="24" t="n">
        <f aca="false">I42*README!$B$12</f>
        <v>1.35</v>
      </c>
      <c r="O42" s="24" t="n">
        <f aca="false">J42*README!$B$13</f>
        <v>1.2</v>
      </c>
      <c r="P42" s="24" t="n">
        <f aca="false">K42*README!$B$14</f>
        <v>0</v>
      </c>
      <c r="Q42" s="24" t="n">
        <f aca="false">L42*README!$B$15</f>
        <v>0</v>
      </c>
      <c r="R42" s="25" t="n">
        <f aca="false">SUM(M42:Q42)</f>
        <v>3.1</v>
      </c>
      <c r="S42" s="24" t="n">
        <f aca="false">H42*README!$C$11</f>
        <v>0.85</v>
      </c>
      <c r="T42" s="24" t="n">
        <f aca="false">I42*README!$C$12</f>
        <v>2.25</v>
      </c>
      <c r="U42" s="24" t="n">
        <f aca="false">J42*README!$C$13</f>
        <v>2.1</v>
      </c>
      <c r="V42" s="24" t="n">
        <f aca="false">K42*README!$C$14</f>
        <v>0</v>
      </c>
      <c r="W42" s="24" t="n">
        <f aca="false">L42*README!$C$15</f>
        <v>0</v>
      </c>
      <c r="X42" s="26" t="n">
        <f aca="false">SUM(S42:W42)</f>
        <v>5.2</v>
      </c>
      <c r="Y42" s="27"/>
      <c r="Z42" s="28" t="s">
        <v>127</v>
      </c>
      <c r="AA42" s="27"/>
      <c r="AB42" s="30" t="n">
        <v>1</v>
      </c>
      <c r="AC42" s="30" t="n">
        <v>0</v>
      </c>
      <c r="AD42" s="30" t="n">
        <v>0</v>
      </c>
    </row>
    <row r="43" customFormat="false" ht="15" hidden="false" customHeight="false" outlineLevel="0" collapsed="false">
      <c r="A43" s="21" t="s">
        <v>253</v>
      </c>
      <c r="B43" s="20" t="s">
        <v>185</v>
      </c>
      <c r="C43" s="20" t="s">
        <v>234</v>
      </c>
      <c r="D43" s="17" t="s">
        <v>235</v>
      </c>
      <c r="E43" s="17" t="s">
        <v>254</v>
      </c>
      <c r="F43" s="9" t="s">
        <v>255</v>
      </c>
      <c r="G43" s="21" t="s">
        <v>115</v>
      </c>
      <c r="H43" s="23" t="n">
        <v>1</v>
      </c>
      <c r="I43" s="23" t="n">
        <v>2</v>
      </c>
      <c r="J43" s="23" t="n">
        <v>3</v>
      </c>
      <c r="K43" s="23" t="n">
        <v>0</v>
      </c>
      <c r="L43" s="23" t="n">
        <v>0</v>
      </c>
      <c r="M43" s="24" t="n">
        <f aca="false">H43*README!$B$11</f>
        <v>0.55</v>
      </c>
      <c r="N43" s="24" t="n">
        <f aca="false">I43*README!$B$12</f>
        <v>0.9</v>
      </c>
      <c r="O43" s="24" t="n">
        <f aca="false">J43*README!$B$13</f>
        <v>1.2</v>
      </c>
      <c r="P43" s="24" t="n">
        <f aca="false">K43*README!$B$14</f>
        <v>0</v>
      </c>
      <c r="Q43" s="24" t="n">
        <f aca="false">L43*README!$B$15</f>
        <v>0</v>
      </c>
      <c r="R43" s="25" t="n">
        <f aca="false">SUM(M43:Q43)</f>
        <v>2.65</v>
      </c>
      <c r="S43" s="24" t="n">
        <f aca="false">H43*README!$C$11</f>
        <v>0.85</v>
      </c>
      <c r="T43" s="24" t="n">
        <f aca="false">I43*README!$C$12</f>
        <v>1.5</v>
      </c>
      <c r="U43" s="24" t="n">
        <f aca="false">J43*README!$C$13</f>
        <v>2.1</v>
      </c>
      <c r="V43" s="24" t="n">
        <f aca="false">K43*README!$C$14</f>
        <v>0</v>
      </c>
      <c r="W43" s="24" t="n">
        <f aca="false">L43*README!$C$15</f>
        <v>0</v>
      </c>
      <c r="X43" s="26" t="n">
        <f aca="false">SUM(S43:W43)</f>
        <v>4.45</v>
      </c>
      <c r="Y43" s="27"/>
      <c r="Z43" s="28" t="s">
        <v>127</v>
      </c>
      <c r="AA43" s="27"/>
      <c r="AB43" s="30" t="n">
        <v>1</v>
      </c>
      <c r="AC43" s="30" t="n">
        <v>1</v>
      </c>
      <c r="AD43" s="30" t="n">
        <v>0</v>
      </c>
    </row>
    <row r="44" customFormat="false" ht="15" hidden="false" customHeight="false" outlineLevel="0" collapsed="false">
      <c r="A44" s="21" t="s">
        <v>256</v>
      </c>
      <c r="B44" s="20" t="s">
        <v>185</v>
      </c>
      <c r="C44" s="20" t="s">
        <v>234</v>
      </c>
      <c r="D44" s="17" t="s">
        <v>235</v>
      </c>
      <c r="E44" s="17" t="s">
        <v>257</v>
      </c>
      <c r="F44" s="9" t="s">
        <v>258</v>
      </c>
      <c r="G44" s="21" t="s">
        <v>226</v>
      </c>
      <c r="H44" s="23" t="n">
        <v>0</v>
      </c>
      <c r="I44" s="23" t="n">
        <v>0</v>
      </c>
      <c r="J44" s="23" t="n">
        <v>0</v>
      </c>
      <c r="K44" s="23" t="n">
        <v>15</v>
      </c>
      <c r="L44" s="23" t="n">
        <v>0</v>
      </c>
      <c r="M44" s="24" t="n">
        <f aca="false">H44*README!$B$11</f>
        <v>0</v>
      </c>
      <c r="N44" s="24" t="n">
        <f aca="false">I44*README!$B$12</f>
        <v>0</v>
      </c>
      <c r="O44" s="24" t="n">
        <f aca="false">J44*README!$B$13</f>
        <v>0</v>
      </c>
      <c r="P44" s="24" t="n">
        <f aca="false">K44*README!$B$14</f>
        <v>9.75</v>
      </c>
      <c r="Q44" s="24" t="n">
        <f aca="false">L44*README!$B$15</f>
        <v>0</v>
      </c>
      <c r="R44" s="25" t="n">
        <f aca="false">SUM(M44:Q44)</f>
        <v>9.75</v>
      </c>
      <c r="S44" s="24" t="n">
        <f aca="false">H44*README!$C$11</f>
        <v>0</v>
      </c>
      <c r="T44" s="24" t="n">
        <f aca="false">I44*README!$C$12</f>
        <v>0</v>
      </c>
      <c r="U44" s="24" t="n">
        <f aca="false">J44*README!$C$13</f>
        <v>0</v>
      </c>
      <c r="V44" s="24" t="n">
        <f aca="false">K44*README!$C$14</f>
        <v>13.5</v>
      </c>
      <c r="W44" s="24" t="n">
        <f aca="false">L44*README!$C$15</f>
        <v>0</v>
      </c>
      <c r="X44" s="26" t="n">
        <f aca="false">SUM(S44:W44)</f>
        <v>13.5</v>
      </c>
      <c r="Y44" s="27"/>
      <c r="Z44" s="28" t="s">
        <v>227</v>
      </c>
      <c r="AA44" s="27" t="s">
        <v>259</v>
      </c>
      <c r="AB44" s="30" t="n">
        <v>1</v>
      </c>
      <c r="AC44" s="30" t="n">
        <v>1</v>
      </c>
      <c r="AD44" s="30" t="n">
        <v>1</v>
      </c>
    </row>
    <row r="45" customFormat="false" ht="15" hidden="false" customHeight="false" outlineLevel="0" collapsed="false">
      <c r="A45" s="21" t="s">
        <v>260</v>
      </c>
      <c r="B45" s="20" t="s">
        <v>185</v>
      </c>
      <c r="C45" s="20" t="s">
        <v>261</v>
      </c>
      <c r="D45" s="17" t="s">
        <v>262</v>
      </c>
      <c r="E45" s="17" t="s">
        <v>263</v>
      </c>
      <c r="F45" s="9" t="s">
        <v>264</v>
      </c>
      <c r="G45" s="21" t="s">
        <v>98</v>
      </c>
      <c r="H45" s="23" t="n">
        <v>4</v>
      </c>
      <c r="I45" s="23" t="n">
        <v>5</v>
      </c>
      <c r="J45" s="23" t="n">
        <v>4</v>
      </c>
      <c r="K45" s="23" t="n">
        <v>0</v>
      </c>
      <c r="L45" s="23" t="n">
        <v>0</v>
      </c>
      <c r="M45" s="24" t="n">
        <f aca="false">H45*README!$B$11</f>
        <v>2.2</v>
      </c>
      <c r="N45" s="24" t="n">
        <f aca="false">I45*README!$B$12</f>
        <v>2.25</v>
      </c>
      <c r="O45" s="24" t="n">
        <f aca="false">J45*README!$B$13</f>
        <v>1.6</v>
      </c>
      <c r="P45" s="24" t="n">
        <f aca="false">K45*README!$B$14</f>
        <v>0</v>
      </c>
      <c r="Q45" s="24" t="n">
        <f aca="false">L45*README!$B$15</f>
        <v>0</v>
      </c>
      <c r="R45" s="25" t="n">
        <f aca="false">SUM(M45:Q45)</f>
        <v>6.05</v>
      </c>
      <c r="S45" s="24" t="n">
        <f aca="false">H45*README!$C$11</f>
        <v>3.4</v>
      </c>
      <c r="T45" s="24" t="n">
        <f aca="false">I45*README!$C$12</f>
        <v>3.75</v>
      </c>
      <c r="U45" s="24" t="n">
        <f aca="false">J45*README!$C$13</f>
        <v>2.8</v>
      </c>
      <c r="V45" s="24" t="n">
        <f aca="false">K45*README!$C$14</f>
        <v>0</v>
      </c>
      <c r="W45" s="24" t="n">
        <f aca="false">L45*README!$C$15</f>
        <v>0</v>
      </c>
      <c r="X45" s="26" t="n">
        <f aca="false">SUM(S45:W45)</f>
        <v>9.95</v>
      </c>
      <c r="Y45" s="27"/>
      <c r="Z45" s="28" t="s">
        <v>168</v>
      </c>
      <c r="AA45" s="27"/>
      <c r="AB45" s="30" t="n">
        <v>1</v>
      </c>
      <c r="AC45" s="30" t="n">
        <v>1</v>
      </c>
      <c r="AD45" s="30" t="n">
        <v>1</v>
      </c>
    </row>
    <row r="46" customFormat="false" ht="15" hidden="false" customHeight="false" outlineLevel="0" collapsed="false">
      <c r="A46" s="21" t="s">
        <v>265</v>
      </c>
      <c r="B46" s="20" t="s">
        <v>185</v>
      </c>
      <c r="C46" s="20" t="s">
        <v>261</v>
      </c>
      <c r="D46" s="17" t="s">
        <v>262</v>
      </c>
      <c r="E46" s="17" t="s">
        <v>266</v>
      </c>
      <c r="F46" s="9" t="s">
        <v>267</v>
      </c>
      <c r="G46" s="21" t="s">
        <v>98</v>
      </c>
      <c r="H46" s="23" t="n">
        <v>3</v>
      </c>
      <c r="I46" s="23" t="n">
        <v>4</v>
      </c>
      <c r="J46" s="23" t="n">
        <v>6</v>
      </c>
      <c r="K46" s="23" t="n">
        <v>0</v>
      </c>
      <c r="L46" s="23" t="n">
        <v>0</v>
      </c>
      <c r="M46" s="24" t="n">
        <f aca="false">H46*README!$B$11</f>
        <v>1.65</v>
      </c>
      <c r="N46" s="24" t="n">
        <f aca="false">I46*README!$B$12</f>
        <v>1.8</v>
      </c>
      <c r="O46" s="24" t="n">
        <f aca="false">J46*README!$B$13</f>
        <v>2.4</v>
      </c>
      <c r="P46" s="24" t="n">
        <f aca="false">K46*README!$B$14</f>
        <v>0</v>
      </c>
      <c r="Q46" s="24" t="n">
        <f aca="false">L46*README!$B$15</f>
        <v>0</v>
      </c>
      <c r="R46" s="25" t="n">
        <f aca="false">SUM(M46:Q46)</f>
        <v>5.85</v>
      </c>
      <c r="S46" s="24" t="n">
        <f aca="false">H46*README!$C$11</f>
        <v>2.55</v>
      </c>
      <c r="T46" s="24" t="n">
        <f aca="false">I46*README!$C$12</f>
        <v>3</v>
      </c>
      <c r="U46" s="24" t="n">
        <f aca="false">J46*README!$C$13</f>
        <v>4.2</v>
      </c>
      <c r="V46" s="24" t="n">
        <f aca="false">K46*README!$C$14</f>
        <v>0</v>
      </c>
      <c r="W46" s="24" t="n">
        <f aca="false">L46*README!$C$15</f>
        <v>0</v>
      </c>
      <c r="X46" s="26" t="n">
        <f aca="false">SUM(S46:W46)</f>
        <v>9.75</v>
      </c>
      <c r="Y46" s="27"/>
      <c r="Z46" s="28" t="s">
        <v>127</v>
      </c>
      <c r="AA46" s="27"/>
      <c r="AB46" s="30" t="n">
        <v>1</v>
      </c>
      <c r="AC46" s="30" t="n">
        <v>1</v>
      </c>
      <c r="AD46" s="30" t="n">
        <v>1</v>
      </c>
    </row>
    <row r="47" customFormat="false" ht="15" hidden="false" customHeight="false" outlineLevel="0" collapsed="false">
      <c r="A47" s="21" t="s">
        <v>268</v>
      </c>
      <c r="B47" s="20" t="s">
        <v>185</v>
      </c>
      <c r="C47" s="20" t="s">
        <v>261</v>
      </c>
      <c r="D47" s="17" t="s">
        <v>262</v>
      </c>
      <c r="E47" s="17" t="s">
        <v>269</v>
      </c>
      <c r="F47" s="9" t="s">
        <v>270</v>
      </c>
      <c r="G47" s="21" t="s">
        <v>98</v>
      </c>
      <c r="H47" s="23" t="n">
        <v>2</v>
      </c>
      <c r="I47" s="23" t="n">
        <v>3</v>
      </c>
      <c r="J47" s="23" t="n">
        <v>3</v>
      </c>
      <c r="K47" s="23" t="n">
        <v>0</v>
      </c>
      <c r="L47" s="23" t="n">
        <v>0</v>
      </c>
      <c r="M47" s="24" t="n">
        <f aca="false">H47*README!$B$11</f>
        <v>1.1</v>
      </c>
      <c r="N47" s="24" t="n">
        <f aca="false">I47*README!$B$12</f>
        <v>1.35</v>
      </c>
      <c r="O47" s="24" t="n">
        <f aca="false">J47*README!$B$13</f>
        <v>1.2</v>
      </c>
      <c r="P47" s="24" t="n">
        <f aca="false">K47*README!$B$14</f>
        <v>0</v>
      </c>
      <c r="Q47" s="24" t="n">
        <f aca="false">L47*README!$B$15</f>
        <v>0</v>
      </c>
      <c r="R47" s="25" t="n">
        <f aca="false">SUM(M47:Q47)</f>
        <v>3.65</v>
      </c>
      <c r="S47" s="24" t="n">
        <f aca="false">H47*README!$C$11</f>
        <v>1.7</v>
      </c>
      <c r="T47" s="24" t="n">
        <f aca="false">I47*README!$C$12</f>
        <v>2.25</v>
      </c>
      <c r="U47" s="24" t="n">
        <f aca="false">J47*README!$C$13</f>
        <v>2.1</v>
      </c>
      <c r="V47" s="24" t="n">
        <f aca="false">K47*README!$C$14</f>
        <v>0</v>
      </c>
      <c r="W47" s="24" t="n">
        <f aca="false">L47*README!$C$15</f>
        <v>0</v>
      </c>
      <c r="X47" s="26" t="n">
        <f aca="false">SUM(S47:W47)</f>
        <v>6.05</v>
      </c>
      <c r="Y47" s="27"/>
      <c r="Z47" s="28" t="s">
        <v>127</v>
      </c>
      <c r="AA47" s="27"/>
      <c r="AB47" s="30" t="n">
        <v>1</v>
      </c>
      <c r="AC47" s="30" t="n">
        <v>1</v>
      </c>
      <c r="AD47" s="30" t="n">
        <v>1</v>
      </c>
    </row>
    <row r="48" customFormat="false" ht="15" hidden="false" customHeight="false" outlineLevel="0" collapsed="false">
      <c r="A48" s="21" t="s">
        <v>271</v>
      </c>
      <c r="B48" s="20" t="s">
        <v>185</v>
      </c>
      <c r="C48" s="20" t="s">
        <v>261</v>
      </c>
      <c r="D48" s="17" t="s">
        <v>262</v>
      </c>
      <c r="E48" s="20" t="s">
        <v>272</v>
      </c>
      <c r="F48" s="9" t="s">
        <v>273</v>
      </c>
      <c r="G48" s="21" t="s">
        <v>98</v>
      </c>
      <c r="H48" s="23" t="n">
        <v>4</v>
      </c>
      <c r="I48" s="23" t="n">
        <v>8</v>
      </c>
      <c r="J48" s="23" t="n">
        <v>8</v>
      </c>
      <c r="K48" s="23" t="n">
        <v>0</v>
      </c>
      <c r="L48" s="23" t="n">
        <v>0</v>
      </c>
      <c r="M48" s="24" t="n">
        <f aca="false">H48*README!$B$11</f>
        <v>2.2</v>
      </c>
      <c r="N48" s="24" t="n">
        <f aca="false">I48*README!$B$12</f>
        <v>3.6</v>
      </c>
      <c r="O48" s="24" t="n">
        <f aca="false">J48*README!$B$13</f>
        <v>3.2</v>
      </c>
      <c r="P48" s="24" t="n">
        <f aca="false">K48*README!$B$14</f>
        <v>0</v>
      </c>
      <c r="Q48" s="24" t="n">
        <f aca="false">L48*README!$B$15</f>
        <v>0</v>
      </c>
      <c r="R48" s="25" t="n">
        <f aca="false">SUM(M48:Q48)</f>
        <v>9</v>
      </c>
      <c r="S48" s="24" t="n">
        <f aca="false">H48*README!$C$11</f>
        <v>3.4</v>
      </c>
      <c r="T48" s="24" t="n">
        <f aca="false">I48*README!$C$12</f>
        <v>6</v>
      </c>
      <c r="U48" s="24" t="n">
        <f aca="false">J48*README!$C$13</f>
        <v>5.6</v>
      </c>
      <c r="V48" s="24" t="n">
        <f aca="false">K48*README!$C$14</f>
        <v>0</v>
      </c>
      <c r="W48" s="24" t="n">
        <f aca="false">L48*README!$C$15</f>
        <v>0</v>
      </c>
      <c r="X48" s="26" t="n">
        <f aca="false">SUM(S48:W48)</f>
        <v>15</v>
      </c>
      <c r="Y48" s="27" t="s">
        <v>274</v>
      </c>
      <c r="Z48" s="28" t="s">
        <v>127</v>
      </c>
      <c r="AA48" s="29" t="s">
        <v>275</v>
      </c>
      <c r="AB48" s="30" t="n">
        <v>1</v>
      </c>
      <c r="AC48" s="30" t="n">
        <v>1</v>
      </c>
      <c r="AD48" s="30" t="n">
        <v>1</v>
      </c>
    </row>
    <row r="49" customFormat="false" ht="15" hidden="false" customHeight="false" outlineLevel="0" collapsed="false">
      <c r="A49" s="21" t="s">
        <v>276</v>
      </c>
      <c r="B49" s="20" t="s">
        <v>185</v>
      </c>
      <c r="C49" s="20" t="s">
        <v>261</v>
      </c>
      <c r="D49" s="17" t="s">
        <v>262</v>
      </c>
      <c r="E49" s="17" t="s">
        <v>277</v>
      </c>
      <c r="F49" s="9" t="s">
        <v>278</v>
      </c>
      <c r="G49" s="21" t="s">
        <v>115</v>
      </c>
      <c r="H49" s="23" t="n">
        <v>4</v>
      </c>
      <c r="I49" s="23" t="n">
        <v>8</v>
      </c>
      <c r="J49" s="23" t="n">
        <v>12</v>
      </c>
      <c r="K49" s="23" t="n">
        <v>0</v>
      </c>
      <c r="L49" s="23" t="n">
        <v>0</v>
      </c>
      <c r="M49" s="24" t="n">
        <f aca="false">H49*README!$B$11</f>
        <v>2.2</v>
      </c>
      <c r="N49" s="24" t="n">
        <f aca="false">I49*README!$B$12</f>
        <v>3.6</v>
      </c>
      <c r="O49" s="24" t="n">
        <f aca="false">J49*README!$B$13</f>
        <v>4.8</v>
      </c>
      <c r="P49" s="24" t="n">
        <f aca="false">K49*README!$B$14</f>
        <v>0</v>
      </c>
      <c r="Q49" s="24" t="n">
        <f aca="false">L49*README!$B$15</f>
        <v>0</v>
      </c>
      <c r="R49" s="25" t="n">
        <f aca="false">SUM(M49:Q49)</f>
        <v>10.6</v>
      </c>
      <c r="S49" s="24" t="n">
        <f aca="false">H49*README!$C$11</f>
        <v>3.4</v>
      </c>
      <c r="T49" s="24" t="n">
        <f aca="false">I49*README!$C$12</f>
        <v>6</v>
      </c>
      <c r="U49" s="24" t="n">
        <f aca="false">J49*README!$C$13</f>
        <v>8.4</v>
      </c>
      <c r="V49" s="24" t="n">
        <f aca="false">K49*README!$C$14</f>
        <v>0</v>
      </c>
      <c r="W49" s="24" t="n">
        <f aca="false">L49*README!$C$15</f>
        <v>0</v>
      </c>
      <c r="X49" s="26" t="n">
        <f aca="false">SUM(S49:W49)</f>
        <v>17.8</v>
      </c>
      <c r="Y49" s="27" t="s">
        <v>203</v>
      </c>
      <c r="Z49" s="28" t="s">
        <v>127</v>
      </c>
      <c r="AA49" s="27" t="s">
        <v>279</v>
      </c>
      <c r="AB49" s="30" t="n">
        <v>1</v>
      </c>
      <c r="AC49" s="30" t="n">
        <v>1</v>
      </c>
      <c r="AD49" s="30" t="n">
        <v>0</v>
      </c>
    </row>
    <row r="50" customFormat="false" ht="15" hidden="false" customHeight="false" outlineLevel="0" collapsed="false">
      <c r="A50" s="21" t="s">
        <v>280</v>
      </c>
      <c r="B50" s="20" t="s">
        <v>185</v>
      </c>
      <c r="C50" s="20" t="s">
        <v>261</v>
      </c>
      <c r="D50" s="17" t="s">
        <v>262</v>
      </c>
      <c r="E50" s="17" t="s">
        <v>281</v>
      </c>
      <c r="F50" s="9" t="s">
        <v>282</v>
      </c>
      <c r="G50" s="21" t="s">
        <v>115</v>
      </c>
      <c r="H50" s="23" t="n">
        <v>2</v>
      </c>
      <c r="I50" s="23" t="n">
        <v>4</v>
      </c>
      <c r="J50" s="23" t="n">
        <v>4</v>
      </c>
      <c r="K50" s="23" t="n">
        <v>0</v>
      </c>
      <c r="L50" s="23" t="n">
        <v>0</v>
      </c>
      <c r="M50" s="24" t="n">
        <f aca="false">H50*README!$B$11</f>
        <v>1.1</v>
      </c>
      <c r="N50" s="24" t="n">
        <f aca="false">I50*README!$B$12</f>
        <v>1.8</v>
      </c>
      <c r="O50" s="24" t="n">
        <f aca="false">J50*README!$B$13</f>
        <v>1.6</v>
      </c>
      <c r="P50" s="24" t="n">
        <f aca="false">K50*README!$B$14</f>
        <v>0</v>
      </c>
      <c r="Q50" s="24" t="n">
        <f aca="false">L50*README!$B$15</f>
        <v>0</v>
      </c>
      <c r="R50" s="25" t="n">
        <f aca="false">SUM(M50:Q50)</f>
        <v>4.5</v>
      </c>
      <c r="S50" s="24" t="n">
        <f aca="false">H50*README!$C$11</f>
        <v>1.7</v>
      </c>
      <c r="T50" s="24" t="n">
        <f aca="false">I50*README!$C$12</f>
        <v>3</v>
      </c>
      <c r="U50" s="24" t="n">
        <f aca="false">J50*README!$C$13</f>
        <v>2.8</v>
      </c>
      <c r="V50" s="24" t="n">
        <f aca="false">K50*README!$C$14</f>
        <v>0</v>
      </c>
      <c r="W50" s="24" t="n">
        <f aca="false">L50*README!$C$15</f>
        <v>0</v>
      </c>
      <c r="X50" s="26" t="n">
        <f aca="false">SUM(S50:W50)</f>
        <v>7.5</v>
      </c>
      <c r="Y50" s="27"/>
      <c r="Z50" s="28" t="s">
        <v>127</v>
      </c>
      <c r="AA50" s="27"/>
      <c r="AB50" s="30" t="n">
        <v>1</v>
      </c>
      <c r="AC50" s="30" t="n">
        <v>1</v>
      </c>
      <c r="AD50" s="30" t="n">
        <v>0</v>
      </c>
    </row>
    <row r="51" customFormat="false" ht="15" hidden="false" customHeight="false" outlineLevel="0" collapsed="false">
      <c r="A51" s="21" t="s">
        <v>283</v>
      </c>
      <c r="B51" s="20" t="s">
        <v>185</v>
      </c>
      <c r="C51" s="20" t="s">
        <v>261</v>
      </c>
      <c r="D51" s="17" t="s">
        <v>262</v>
      </c>
      <c r="E51" s="17" t="s">
        <v>284</v>
      </c>
      <c r="F51" s="9" t="s">
        <v>285</v>
      </c>
      <c r="G51" s="21" t="s">
        <v>115</v>
      </c>
      <c r="H51" s="23" t="n">
        <v>1</v>
      </c>
      <c r="I51" s="23" t="n">
        <v>3</v>
      </c>
      <c r="J51" s="23" t="n">
        <v>3</v>
      </c>
      <c r="K51" s="23" t="n">
        <v>0</v>
      </c>
      <c r="L51" s="23" t="n">
        <v>0</v>
      </c>
      <c r="M51" s="24" t="n">
        <f aca="false">H51*README!$B$11</f>
        <v>0.55</v>
      </c>
      <c r="N51" s="24" t="n">
        <f aca="false">I51*README!$B$12</f>
        <v>1.35</v>
      </c>
      <c r="O51" s="24" t="n">
        <f aca="false">J51*README!$B$13</f>
        <v>1.2</v>
      </c>
      <c r="P51" s="24" t="n">
        <f aca="false">K51*README!$B$14</f>
        <v>0</v>
      </c>
      <c r="Q51" s="24" t="n">
        <f aca="false">L51*README!$B$15</f>
        <v>0</v>
      </c>
      <c r="R51" s="25" t="n">
        <f aca="false">SUM(M51:Q51)</f>
        <v>3.1</v>
      </c>
      <c r="S51" s="24" t="n">
        <f aca="false">H51*README!$C$11</f>
        <v>0.85</v>
      </c>
      <c r="T51" s="24" t="n">
        <f aca="false">I51*README!$C$12</f>
        <v>2.25</v>
      </c>
      <c r="U51" s="24" t="n">
        <f aca="false">J51*README!$C$13</f>
        <v>2.1</v>
      </c>
      <c r="V51" s="24" t="n">
        <f aca="false">K51*README!$C$14</f>
        <v>0</v>
      </c>
      <c r="W51" s="24" t="n">
        <f aca="false">L51*README!$C$15</f>
        <v>0</v>
      </c>
      <c r="X51" s="26" t="n">
        <f aca="false">SUM(S51:W51)</f>
        <v>5.2</v>
      </c>
      <c r="Y51" s="27"/>
      <c r="Z51" s="28" t="s">
        <v>127</v>
      </c>
      <c r="AA51" s="27"/>
      <c r="AB51" s="30" t="n">
        <v>1</v>
      </c>
      <c r="AC51" s="30" t="n">
        <v>0</v>
      </c>
      <c r="AD51" s="30" t="n">
        <v>0</v>
      </c>
    </row>
    <row r="52" customFormat="false" ht="15" hidden="false" customHeight="false" outlineLevel="0" collapsed="false">
      <c r="A52" s="21" t="s">
        <v>286</v>
      </c>
      <c r="B52" s="20" t="s">
        <v>185</v>
      </c>
      <c r="C52" s="20" t="s">
        <v>261</v>
      </c>
      <c r="D52" s="17" t="s">
        <v>262</v>
      </c>
      <c r="E52" s="17" t="s">
        <v>287</v>
      </c>
      <c r="F52" s="9" t="s">
        <v>288</v>
      </c>
      <c r="G52" s="21" t="s">
        <v>115</v>
      </c>
      <c r="H52" s="23" t="n">
        <v>2</v>
      </c>
      <c r="I52" s="23" t="n">
        <v>3</v>
      </c>
      <c r="J52" s="23" t="n">
        <v>4</v>
      </c>
      <c r="K52" s="23" t="n">
        <v>0</v>
      </c>
      <c r="L52" s="23" t="n">
        <v>0</v>
      </c>
      <c r="M52" s="24" t="n">
        <f aca="false">H52*README!$B$11</f>
        <v>1.1</v>
      </c>
      <c r="N52" s="24" t="n">
        <f aca="false">I52*README!$B$12</f>
        <v>1.35</v>
      </c>
      <c r="O52" s="24" t="n">
        <f aca="false">J52*README!$B$13</f>
        <v>1.6</v>
      </c>
      <c r="P52" s="24" t="n">
        <f aca="false">K52*README!$B$14</f>
        <v>0</v>
      </c>
      <c r="Q52" s="24" t="n">
        <f aca="false">L52*README!$B$15</f>
        <v>0</v>
      </c>
      <c r="R52" s="25" t="n">
        <f aca="false">SUM(M52:Q52)</f>
        <v>4.05</v>
      </c>
      <c r="S52" s="24" t="n">
        <f aca="false">H52*README!$C$11</f>
        <v>1.7</v>
      </c>
      <c r="T52" s="24" t="n">
        <f aca="false">I52*README!$C$12</f>
        <v>2.25</v>
      </c>
      <c r="U52" s="24" t="n">
        <f aca="false">J52*README!$C$13</f>
        <v>2.8</v>
      </c>
      <c r="V52" s="24" t="n">
        <f aca="false">K52*README!$C$14</f>
        <v>0</v>
      </c>
      <c r="W52" s="24" t="n">
        <f aca="false">L52*README!$C$15</f>
        <v>0</v>
      </c>
      <c r="X52" s="26" t="n">
        <f aca="false">SUM(S52:W52)</f>
        <v>6.75</v>
      </c>
      <c r="Y52" s="27"/>
      <c r="Z52" s="28" t="s">
        <v>127</v>
      </c>
      <c r="AA52" s="27"/>
      <c r="AB52" s="30" t="n">
        <v>1</v>
      </c>
      <c r="AC52" s="30" t="n">
        <v>1</v>
      </c>
      <c r="AD52" s="30" t="n">
        <v>0</v>
      </c>
    </row>
    <row r="53" customFormat="false" ht="15" hidden="false" customHeight="false" outlineLevel="0" collapsed="false">
      <c r="A53" s="21" t="s">
        <v>289</v>
      </c>
      <c r="B53" s="20" t="s">
        <v>185</v>
      </c>
      <c r="C53" s="20" t="s">
        <v>261</v>
      </c>
      <c r="D53" s="17" t="s">
        <v>262</v>
      </c>
      <c r="E53" s="17" t="s">
        <v>290</v>
      </c>
      <c r="F53" s="9" t="s">
        <v>291</v>
      </c>
      <c r="G53" s="21" t="s">
        <v>115</v>
      </c>
      <c r="H53" s="23" t="n">
        <v>2</v>
      </c>
      <c r="I53" s="23" t="n">
        <v>3</v>
      </c>
      <c r="J53" s="23" t="n">
        <v>3</v>
      </c>
      <c r="K53" s="23" t="n">
        <v>0</v>
      </c>
      <c r="L53" s="23" t="n">
        <v>0</v>
      </c>
      <c r="M53" s="24" t="n">
        <f aca="false">H53*README!$B$11</f>
        <v>1.1</v>
      </c>
      <c r="N53" s="24" t="n">
        <f aca="false">I53*README!$B$12</f>
        <v>1.35</v>
      </c>
      <c r="O53" s="24" t="n">
        <f aca="false">J53*README!$B$13</f>
        <v>1.2</v>
      </c>
      <c r="P53" s="24" t="n">
        <f aca="false">K53*README!$B$14</f>
        <v>0</v>
      </c>
      <c r="Q53" s="24" t="n">
        <f aca="false">L53*README!$B$15</f>
        <v>0</v>
      </c>
      <c r="R53" s="25" t="n">
        <f aca="false">SUM(M53:Q53)</f>
        <v>3.65</v>
      </c>
      <c r="S53" s="24" t="n">
        <f aca="false">H53*README!$C$11</f>
        <v>1.7</v>
      </c>
      <c r="T53" s="24" t="n">
        <f aca="false">I53*README!$C$12</f>
        <v>2.25</v>
      </c>
      <c r="U53" s="24" t="n">
        <f aca="false">J53*README!$C$13</f>
        <v>2.1</v>
      </c>
      <c r="V53" s="24" t="n">
        <f aca="false">K53*README!$C$14</f>
        <v>0</v>
      </c>
      <c r="W53" s="24" t="n">
        <f aca="false">L53*README!$C$15</f>
        <v>0</v>
      </c>
      <c r="X53" s="26" t="n">
        <f aca="false">SUM(S53:W53)</f>
        <v>6.05</v>
      </c>
      <c r="Y53" s="27"/>
      <c r="Z53" s="28" t="s">
        <v>127</v>
      </c>
      <c r="AA53" s="27"/>
      <c r="AB53" s="30" t="n">
        <v>1</v>
      </c>
      <c r="AC53" s="30" t="n">
        <v>1</v>
      </c>
      <c r="AD53" s="30" t="n">
        <v>0</v>
      </c>
    </row>
    <row r="54" customFormat="false" ht="15" hidden="false" customHeight="false" outlineLevel="0" collapsed="false">
      <c r="A54" s="21" t="s">
        <v>292</v>
      </c>
      <c r="B54" s="20" t="s">
        <v>185</v>
      </c>
      <c r="C54" s="20" t="s">
        <v>261</v>
      </c>
      <c r="D54" s="17" t="s">
        <v>262</v>
      </c>
      <c r="E54" s="17" t="s">
        <v>293</v>
      </c>
      <c r="F54" s="9" t="s">
        <v>294</v>
      </c>
      <c r="G54" s="21" t="s">
        <v>123</v>
      </c>
      <c r="H54" s="23" t="n">
        <v>2</v>
      </c>
      <c r="I54" s="23" t="n">
        <v>3</v>
      </c>
      <c r="J54" s="23" t="n">
        <v>3</v>
      </c>
      <c r="K54" s="23" t="n">
        <v>0</v>
      </c>
      <c r="L54" s="23" t="n">
        <v>0</v>
      </c>
      <c r="M54" s="24" t="n">
        <f aca="false">H54*README!$B$11</f>
        <v>1.1</v>
      </c>
      <c r="N54" s="24" t="n">
        <f aca="false">I54*README!$B$12</f>
        <v>1.35</v>
      </c>
      <c r="O54" s="24" t="n">
        <f aca="false">J54*README!$B$13</f>
        <v>1.2</v>
      </c>
      <c r="P54" s="24" t="n">
        <f aca="false">K54*README!$B$14</f>
        <v>0</v>
      </c>
      <c r="Q54" s="24" t="n">
        <f aca="false">L54*README!$B$15</f>
        <v>0</v>
      </c>
      <c r="R54" s="25" t="n">
        <f aca="false">SUM(M54:Q54)</f>
        <v>3.65</v>
      </c>
      <c r="S54" s="24" t="n">
        <f aca="false">H54*README!$C$11</f>
        <v>1.7</v>
      </c>
      <c r="T54" s="24" t="n">
        <f aca="false">I54*README!$C$12</f>
        <v>2.25</v>
      </c>
      <c r="U54" s="24" t="n">
        <f aca="false">J54*README!$C$13</f>
        <v>2.1</v>
      </c>
      <c r="V54" s="24" t="n">
        <f aca="false">K54*README!$C$14</f>
        <v>0</v>
      </c>
      <c r="W54" s="24" t="n">
        <f aca="false">L54*README!$C$15</f>
        <v>0</v>
      </c>
      <c r="X54" s="26" t="n">
        <f aca="false">SUM(S54:W54)</f>
        <v>6.05</v>
      </c>
      <c r="Y54" s="27"/>
      <c r="Z54" s="28" t="s">
        <v>127</v>
      </c>
      <c r="AA54" s="27"/>
      <c r="AB54" s="30" t="n">
        <v>1</v>
      </c>
      <c r="AC54" s="30" t="n">
        <v>0</v>
      </c>
      <c r="AD54" s="30" t="n">
        <v>0</v>
      </c>
    </row>
    <row r="55" customFormat="false" ht="15" hidden="false" customHeight="false" outlineLevel="0" collapsed="false">
      <c r="A55" s="21" t="s">
        <v>295</v>
      </c>
      <c r="B55" s="20" t="s">
        <v>185</v>
      </c>
      <c r="C55" s="20" t="s">
        <v>261</v>
      </c>
      <c r="D55" s="17" t="s">
        <v>262</v>
      </c>
      <c r="E55" s="17" t="s">
        <v>296</v>
      </c>
      <c r="F55" s="9" t="s">
        <v>297</v>
      </c>
      <c r="G55" s="21" t="s">
        <v>123</v>
      </c>
      <c r="H55" s="23" t="n">
        <v>1</v>
      </c>
      <c r="I55" s="23" t="n">
        <v>2</v>
      </c>
      <c r="J55" s="23" t="n">
        <v>3</v>
      </c>
      <c r="K55" s="23" t="n">
        <v>0</v>
      </c>
      <c r="L55" s="23" t="n">
        <v>0</v>
      </c>
      <c r="M55" s="24" t="n">
        <f aca="false">H55*README!$B$11</f>
        <v>0.55</v>
      </c>
      <c r="N55" s="24" t="n">
        <f aca="false">I55*README!$B$12</f>
        <v>0.9</v>
      </c>
      <c r="O55" s="24" t="n">
        <f aca="false">J55*README!$B$13</f>
        <v>1.2</v>
      </c>
      <c r="P55" s="24" t="n">
        <f aca="false">K55*README!$B$14</f>
        <v>0</v>
      </c>
      <c r="Q55" s="24" t="n">
        <f aca="false">L55*README!$B$15</f>
        <v>0</v>
      </c>
      <c r="R55" s="25" t="n">
        <f aca="false">SUM(M55:Q55)</f>
        <v>2.65</v>
      </c>
      <c r="S55" s="24" t="n">
        <f aca="false">H55*README!$C$11</f>
        <v>0.85</v>
      </c>
      <c r="T55" s="24" t="n">
        <f aca="false">I55*README!$C$12</f>
        <v>1.5</v>
      </c>
      <c r="U55" s="24" t="n">
        <f aca="false">J55*README!$C$13</f>
        <v>2.1</v>
      </c>
      <c r="V55" s="24" t="n">
        <f aca="false">K55*README!$C$14</f>
        <v>0</v>
      </c>
      <c r="W55" s="24" t="n">
        <f aca="false">L55*README!$C$15</f>
        <v>0</v>
      </c>
      <c r="X55" s="26" t="n">
        <f aca="false">SUM(S55:W55)</f>
        <v>4.45</v>
      </c>
      <c r="Y55" s="27"/>
      <c r="Z55" s="28" t="s">
        <v>127</v>
      </c>
      <c r="AA55" s="27"/>
      <c r="AB55" s="30" t="n">
        <v>1</v>
      </c>
      <c r="AC55" s="30" t="n">
        <v>0</v>
      </c>
      <c r="AD55" s="30" t="n">
        <v>0</v>
      </c>
    </row>
    <row r="56" customFormat="false" ht="15" hidden="false" customHeight="false" outlineLevel="0" collapsed="false">
      <c r="A56" s="21" t="s">
        <v>298</v>
      </c>
      <c r="B56" s="20" t="s">
        <v>185</v>
      </c>
      <c r="C56" s="20" t="s">
        <v>261</v>
      </c>
      <c r="D56" s="17" t="s">
        <v>262</v>
      </c>
      <c r="E56" s="17" t="s">
        <v>299</v>
      </c>
      <c r="F56" s="9" t="s">
        <v>300</v>
      </c>
      <c r="G56" s="21" t="s">
        <v>115</v>
      </c>
      <c r="H56" s="23" t="n">
        <v>2</v>
      </c>
      <c r="I56" s="23" t="n">
        <v>3</v>
      </c>
      <c r="J56" s="23" t="n">
        <v>4</v>
      </c>
      <c r="K56" s="23" t="n">
        <v>0</v>
      </c>
      <c r="L56" s="23" t="n">
        <v>0</v>
      </c>
      <c r="M56" s="24" t="n">
        <f aca="false">H56*README!$B$11</f>
        <v>1.1</v>
      </c>
      <c r="N56" s="24" t="n">
        <f aca="false">I56*README!$B$12</f>
        <v>1.35</v>
      </c>
      <c r="O56" s="24" t="n">
        <f aca="false">J56*README!$B$13</f>
        <v>1.6</v>
      </c>
      <c r="P56" s="24" t="n">
        <f aca="false">K56*README!$B$14</f>
        <v>0</v>
      </c>
      <c r="Q56" s="24" t="n">
        <f aca="false">L56*README!$B$15</f>
        <v>0</v>
      </c>
      <c r="R56" s="25" t="n">
        <f aca="false">SUM(M56:Q56)</f>
        <v>4.05</v>
      </c>
      <c r="S56" s="24" t="n">
        <f aca="false">H56*README!$C$11</f>
        <v>1.7</v>
      </c>
      <c r="T56" s="24" t="n">
        <f aca="false">I56*README!$C$12</f>
        <v>2.25</v>
      </c>
      <c r="U56" s="24" t="n">
        <f aca="false">J56*README!$C$13</f>
        <v>2.8</v>
      </c>
      <c r="V56" s="24" t="n">
        <f aca="false">K56*README!$C$14</f>
        <v>0</v>
      </c>
      <c r="W56" s="24" t="n">
        <f aca="false">L56*README!$C$15</f>
        <v>0</v>
      </c>
      <c r="X56" s="26" t="n">
        <f aca="false">SUM(S56:W56)</f>
        <v>6.75</v>
      </c>
      <c r="Y56" s="27" t="s">
        <v>208</v>
      </c>
      <c r="Z56" s="28" t="s">
        <v>127</v>
      </c>
      <c r="AA56" s="27"/>
      <c r="AB56" s="30" t="n">
        <v>1</v>
      </c>
      <c r="AC56" s="30" t="n">
        <v>0</v>
      </c>
      <c r="AD56" s="30" t="n">
        <v>0</v>
      </c>
    </row>
    <row r="57" customFormat="false" ht="15" hidden="false" customHeight="false" outlineLevel="0" collapsed="false">
      <c r="A57" s="21" t="s">
        <v>301</v>
      </c>
      <c r="B57" s="20" t="s">
        <v>185</v>
      </c>
      <c r="C57" s="20" t="s">
        <v>261</v>
      </c>
      <c r="D57" s="17" t="s">
        <v>262</v>
      </c>
      <c r="E57" s="17" t="s">
        <v>302</v>
      </c>
      <c r="F57" s="9" t="s">
        <v>303</v>
      </c>
      <c r="G57" s="21" t="s">
        <v>98</v>
      </c>
      <c r="H57" s="23" t="n">
        <v>0</v>
      </c>
      <c r="I57" s="23" t="n">
        <v>2</v>
      </c>
      <c r="J57" s="23" t="n">
        <v>2</v>
      </c>
      <c r="K57" s="23" t="n">
        <v>0</v>
      </c>
      <c r="L57" s="23" t="n">
        <v>0</v>
      </c>
      <c r="M57" s="24" t="n">
        <f aca="false">H57*README!$B$11</f>
        <v>0</v>
      </c>
      <c r="N57" s="24" t="n">
        <f aca="false">I57*README!$B$12</f>
        <v>0.9</v>
      </c>
      <c r="O57" s="24" t="n">
        <f aca="false">J57*README!$B$13</f>
        <v>0.8</v>
      </c>
      <c r="P57" s="24" t="n">
        <f aca="false">K57*README!$B$14</f>
        <v>0</v>
      </c>
      <c r="Q57" s="24" t="n">
        <f aca="false">L57*README!$B$15</f>
        <v>0</v>
      </c>
      <c r="R57" s="25" t="n">
        <f aca="false">SUM(M57:Q57)</f>
        <v>1.7</v>
      </c>
      <c r="S57" s="24" t="n">
        <f aca="false">H57*README!$C$11</f>
        <v>0</v>
      </c>
      <c r="T57" s="24" t="n">
        <f aca="false">I57*README!$C$12</f>
        <v>1.5</v>
      </c>
      <c r="U57" s="24" t="n">
        <f aca="false">J57*README!$C$13</f>
        <v>1.4</v>
      </c>
      <c r="V57" s="24" t="n">
        <f aca="false">K57*README!$C$14</f>
        <v>0</v>
      </c>
      <c r="W57" s="24" t="n">
        <f aca="false">L57*README!$C$15</f>
        <v>0</v>
      </c>
      <c r="X57" s="26" t="n">
        <f aca="false">SUM(S57:W57)</f>
        <v>2.9</v>
      </c>
      <c r="Y57" s="27"/>
      <c r="Z57" s="28" t="s">
        <v>127</v>
      </c>
      <c r="AA57" s="27"/>
      <c r="AB57" s="30" t="n">
        <v>1</v>
      </c>
      <c r="AC57" s="30" t="n">
        <v>1</v>
      </c>
      <c r="AD57" s="30" t="n">
        <v>0</v>
      </c>
    </row>
    <row r="58" customFormat="false" ht="15" hidden="false" customHeight="false" outlineLevel="0" collapsed="false">
      <c r="A58" s="21" t="s">
        <v>304</v>
      </c>
      <c r="B58" s="20" t="s">
        <v>185</v>
      </c>
      <c r="C58" s="20" t="s">
        <v>261</v>
      </c>
      <c r="D58" s="17" t="s">
        <v>262</v>
      </c>
      <c r="E58" s="17" t="s">
        <v>305</v>
      </c>
      <c r="F58" s="9" t="s">
        <v>306</v>
      </c>
      <c r="G58" s="21" t="s">
        <v>123</v>
      </c>
      <c r="H58" s="23" t="n">
        <v>1</v>
      </c>
      <c r="I58" s="23" t="n">
        <v>2</v>
      </c>
      <c r="J58" s="23" t="n">
        <v>2</v>
      </c>
      <c r="K58" s="23" t="n">
        <v>0</v>
      </c>
      <c r="L58" s="23" t="n">
        <v>0</v>
      </c>
      <c r="M58" s="24" t="n">
        <f aca="false">H58*README!$B$11</f>
        <v>0.55</v>
      </c>
      <c r="N58" s="24" t="n">
        <f aca="false">I58*README!$B$12</f>
        <v>0.9</v>
      </c>
      <c r="O58" s="24" t="n">
        <f aca="false">J58*README!$B$13</f>
        <v>0.8</v>
      </c>
      <c r="P58" s="24" t="n">
        <f aca="false">K58*README!$B$14</f>
        <v>0</v>
      </c>
      <c r="Q58" s="24" t="n">
        <f aca="false">L58*README!$B$15</f>
        <v>0</v>
      </c>
      <c r="R58" s="25" t="n">
        <f aca="false">SUM(M58:Q58)</f>
        <v>2.25</v>
      </c>
      <c r="S58" s="24" t="n">
        <f aca="false">H58*README!$C$11</f>
        <v>0.85</v>
      </c>
      <c r="T58" s="24" t="n">
        <f aca="false">I58*README!$C$12</f>
        <v>1.5</v>
      </c>
      <c r="U58" s="24" t="n">
        <f aca="false">J58*README!$C$13</f>
        <v>1.4</v>
      </c>
      <c r="V58" s="24" t="n">
        <f aca="false">K58*README!$C$14</f>
        <v>0</v>
      </c>
      <c r="W58" s="24" t="n">
        <f aca="false">L58*README!$C$15</f>
        <v>0</v>
      </c>
      <c r="X58" s="26" t="n">
        <f aca="false">SUM(S58:W58)</f>
        <v>3.75</v>
      </c>
      <c r="Y58" s="27"/>
      <c r="Z58" s="28" t="s">
        <v>127</v>
      </c>
      <c r="AA58" s="27"/>
      <c r="AB58" s="30" t="n">
        <v>1</v>
      </c>
      <c r="AC58" s="30" t="n">
        <v>0</v>
      </c>
      <c r="AD58" s="30" t="n">
        <v>0</v>
      </c>
    </row>
    <row r="59" customFormat="false" ht="15" hidden="false" customHeight="false" outlineLevel="0" collapsed="false">
      <c r="A59" s="21" t="s">
        <v>307</v>
      </c>
      <c r="B59" s="20" t="s">
        <v>185</v>
      </c>
      <c r="C59" s="20" t="s">
        <v>261</v>
      </c>
      <c r="D59" s="17" t="s">
        <v>262</v>
      </c>
      <c r="E59" s="17" t="s">
        <v>308</v>
      </c>
      <c r="F59" s="9" t="s">
        <v>309</v>
      </c>
      <c r="G59" s="21" t="s">
        <v>123</v>
      </c>
      <c r="H59" s="23" t="n">
        <v>1</v>
      </c>
      <c r="I59" s="23" t="n">
        <v>2</v>
      </c>
      <c r="J59" s="23" t="n">
        <v>2</v>
      </c>
      <c r="K59" s="23" t="n">
        <v>0</v>
      </c>
      <c r="L59" s="23" t="n">
        <v>0</v>
      </c>
      <c r="M59" s="24" t="n">
        <f aca="false">H59*README!$B$11</f>
        <v>0.55</v>
      </c>
      <c r="N59" s="24" t="n">
        <f aca="false">I59*README!$B$12</f>
        <v>0.9</v>
      </c>
      <c r="O59" s="24" t="n">
        <f aca="false">J59*README!$B$13</f>
        <v>0.8</v>
      </c>
      <c r="P59" s="24" t="n">
        <f aca="false">K59*README!$B$14</f>
        <v>0</v>
      </c>
      <c r="Q59" s="24" t="n">
        <f aca="false">L59*README!$B$15</f>
        <v>0</v>
      </c>
      <c r="R59" s="25" t="n">
        <f aca="false">SUM(M59:Q59)</f>
        <v>2.25</v>
      </c>
      <c r="S59" s="24" t="n">
        <f aca="false">H59*README!$C$11</f>
        <v>0.85</v>
      </c>
      <c r="T59" s="24" t="n">
        <f aca="false">I59*README!$C$12</f>
        <v>1.5</v>
      </c>
      <c r="U59" s="24" t="n">
        <f aca="false">J59*README!$C$13</f>
        <v>1.4</v>
      </c>
      <c r="V59" s="24" t="n">
        <f aca="false">K59*README!$C$14</f>
        <v>0</v>
      </c>
      <c r="W59" s="24" t="n">
        <f aca="false">L59*README!$C$15</f>
        <v>0</v>
      </c>
      <c r="X59" s="26" t="n">
        <f aca="false">SUM(S59:W59)</f>
        <v>3.75</v>
      </c>
      <c r="Y59" s="27" t="s">
        <v>222</v>
      </c>
      <c r="Z59" s="28" t="s">
        <v>127</v>
      </c>
      <c r="AA59" s="27"/>
      <c r="AB59" s="30" t="n">
        <v>1</v>
      </c>
      <c r="AC59" s="30" t="n">
        <v>1</v>
      </c>
      <c r="AD59" s="30" t="n">
        <v>0</v>
      </c>
    </row>
    <row r="60" customFormat="false" ht="15" hidden="false" customHeight="false" outlineLevel="0" collapsed="false">
      <c r="A60" s="21" t="s">
        <v>310</v>
      </c>
      <c r="B60" s="20" t="s">
        <v>185</v>
      </c>
      <c r="C60" s="20" t="s">
        <v>261</v>
      </c>
      <c r="D60" s="17" t="s">
        <v>262</v>
      </c>
      <c r="E60" s="17" t="s">
        <v>311</v>
      </c>
      <c r="F60" s="9" t="s">
        <v>312</v>
      </c>
      <c r="G60" s="21" t="s">
        <v>98</v>
      </c>
      <c r="H60" s="23" t="n">
        <v>0</v>
      </c>
      <c r="I60" s="23" t="n">
        <v>0</v>
      </c>
      <c r="J60" s="23" t="n">
        <v>0</v>
      </c>
      <c r="K60" s="23" t="n">
        <v>75</v>
      </c>
      <c r="L60" s="23" t="n">
        <v>0</v>
      </c>
      <c r="M60" s="24" t="n">
        <f aca="false">H60*README!$B$11</f>
        <v>0</v>
      </c>
      <c r="N60" s="24" t="n">
        <f aca="false">I60*README!$B$12</f>
        <v>0</v>
      </c>
      <c r="O60" s="24" t="n">
        <f aca="false">J60*README!$B$13</f>
        <v>0</v>
      </c>
      <c r="P60" s="24" t="n">
        <f aca="false">K60*README!$B$14</f>
        <v>48.75</v>
      </c>
      <c r="Q60" s="24" t="n">
        <f aca="false">L60*README!$B$15</f>
        <v>0</v>
      </c>
      <c r="R60" s="25" t="n">
        <f aca="false">SUM(M60:Q60)</f>
        <v>48.75</v>
      </c>
      <c r="S60" s="24" t="n">
        <f aca="false">H60*README!$C$11</f>
        <v>0</v>
      </c>
      <c r="T60" s="24" t="n">
        <f aca="false">I60*README!$C$12</f>
        <v>0</v>
      </c>
      <c r="U60" s="24" t="n">
        <f aca="false">J60*README!$C$13</f>
        <v>0</v>
      </c>
      <c r="V60" s="24" t="n">
        <f aca="false">K60*README!$C$14</f>
        <v>67.5</v>
      </c>
      <c r="W60" s="24" t="n">
        <f aca="false">L60*README!$C$15</f>
        <v>0</v>
      </c>
      <c r="X60" s="26" t="n">
        <f aca="false">SUM(S60:W60)</f>
        <v>67.5</v>
      </c>
      <c r="Y60" s="27"/>
      <c r="Z60" s="28" t="s">
        <v>227</v>
      </c>
      <c r="AA60" s="27" t="s">
        <v>313</v>
      </c>
      <c r="AB60" s="30" t="n">
        <v>1</v>
      </c>
      <c r="AC60" s="30" t="n">
        <v>1</v>
      </c>
      <c r="AD60" s="30" t="n">
        <v>1</v>
      </c>
    </row>
    <row r="61" customFormat="false" ht="15" hidden="false" customHeight="false" outlineLevel="0" collapsed="false">
      <c r="A61" s="21" t="s">
        <v>314</v>
      </c>
      <c r="B61" s="20" t="s">
        <v>185</v>
      </c>
      <c r="C61" s="20" t="s">
        <v>261</v>
      </c>
      <c r="D61" s="17" t="s">
        <v>262</v>
      </c>
      <c r="E61" s="17" t="s">
        <v>315</v>
      </c>
      <c r="F61" s="9" t="s">
        <v>316</v>
      </c>
      <c r="G61" s="21" t="s">
        <v>317</v>
      </c>
      <c r="H61" s="23" t="n">
        <v>0</v>
      </c>
      <c r="I61" s="23" t="n">
        <v>0</v>
      </c>
      <c r="J61" s="23" t="n">
        <v>0</v>
      </c>
      <c r="K61" s="23" t="n">
        <v>100</v>
      </c>
      <c r="L61" s="23" t="n">
        <v>0</v>
      </c>
      <c r="M61" s="24" t="n">
        <f aca="false">H61*README!$B$11</f>
        <v>0</v>
      </c>
      <c r="N61" s="24" t="n">
        <f aca="false">I61*README!$B$12</f>
        <v>0</v>
      </c>
      <c r="O61" s="24" t="n">
        <f aca="false">J61*README!$B$13</f>
        <v>0</v>
      </c>
      <c r="P61" s="24" t="n">
        <f aca="false">K61*README!$B$14</f>
        <v>65</v>
      </c>
      <c r="Q61" s="24" t="n">
        <f aca="false">L61*README!$B$15</f>
        <v>0</v>
      </c>
      <c r="R61" s="25" t="n">
        <f aca="false">SUM(M61:Q61)</f>
        <v>65</v>
      </c>
      <c r="S61" s="24" t="n">
        <f aca="false">H61*README!$C$11</f>
        <v>0</v>
      </c>
      <c r="T61" s="24" t="n">
        <f aca="false">I61*README!$C$12</f>
        <v>0</v>
      </c>
      <c r="U61" s="24" t="n">
        <f aca="false">J61*README!$C$13</f>
        <v>0</v>
      </c>
      <c r="V61" s="24" t="n">
        <f aca="false">K61*README!$C$14</f>
        <v>90</v>
      </c>
      <c r="W61" s="24" t="n">
        <f aca="false">L61*README!$C$15</f>
        <v>0</v>
      </c>
      <c r="X61" s="26" t="n">
        <f aca="false">SUM(S61:W61)</f>
        <v>90</v>
      </c>
      <c r="Y61" s="27"/>
      <c r="Z61" s="28" t="s">
        <v>227</v>
      </c>
      <c r="AA61" s="27" t="s">
        <v>318</v>
      </c>
      <c r="AB61" s="30" t="n">
        <v>1</v>
      </c>
      <c r="AC61" s="30" t="n">
        <v>1</v>
      </c>
      <c r="AD61" s="30" t="n">
        <v>0</v>
      </c>
    </row>
    <row r="62" customFormat="false" ht="15" hidden="false" customHeight="false" outlineLevel="0" collapsed="false">
      <c r="A62" s="21" t="s">
        <v>319</v>
      </c>
      <c r="B62" s="20" t="s">
        <v>185</v>
      </c>
      <c r="C62" s="20" t="s">
        <v>320</v>
      </c>
      <c r="D62" s="17" t="s">
        <v>321</v>
      </c>
      <c r="E62" s="17" t="s">
        <v>322</v>
      </c>
      <c r="F62" s="9" t="s">
        <v>323</v>
      </c>
      <c r="G62" s="21" t="s">
        <v>115</v>
      </c>
      <c r="H62" s="23" t="n">
        <v>1</v>
      </c>
      <c r="I62" s="23" t="n">
        <v>2</v>
      </c>
      <c r="J62" s="23" t="n">
        <v>2</v>
      </c>
      <c r="K62" s="23" t="n">
        <v>0</v>
      </c>
      <c r="L62" s="23" t="n">
        <v>0</v>
      </c>
      <c r="M62" s="24" t="n">
        <f aca="false">H62*README!$B$11</f>
        <v>0.55</v>
      </c>
      <c r="N62" s="24" t="n">
        <f aca="false">I62*README!$B$12</f>
        <v>0.9</v>
      </c>
      <c r="O62" s="24" t="n">
        <f aca="false">J62*README!$B$13</f>
        <v>0.8</v>
      </c>
      <c r="P62" s="24" t="n">
        <f aca="false">K62*README!$B$14</f>
        <v>0</v>
      </c>
      <c r="Q62" s="24" t="n">
        <f aca="false">L62*README!$B$15</f>
        <v>0</v>
      </c>
      <c r="R62" s="25" t="n">
        <f aca="false">SUM(M62:Q62)</f>
        <v>2.25</v>
      </c>
      <c r="S62" s="24" t="n">
        <f aca="false">H62*README!$C$11</f>
        <v>0.85</v>
      </c>
      <c r="T62" s="24" t="n">
        <f aca="false">I62*README!$C$12</f>
        <v>1.5</v>
      </c>
      <c r="U62" s="24" t="n">
        <f aca="false">J62*README!$C$13</f>
        <v>1.4</v>
      </c>
      <c r="V62" s="24" t="n">
        <f aca="false">K62*README!$C$14</f>
        <v>0</v>
      </c>
      <c r="W62" s="24" t="n">
        <f aca="false">L62*README!$C$15</f>
        <v>0</v>
      </c>
      <c r="X62" s="26" t="n">
        <f aca="false">SUM(S62:W62)</f>
        <v>3.75</v>
      </c>
      <c r="Y62" s="27"/>
      <c r="Z62" s="28" t="s">
        <v>127</v>
      </c>
      <c r="AA62" s="27"/>
      <c r="AB62" s="30" t="n">
        <v>1</v>
      </c>
      <c r="AC62" s="30" t="n">
        <v>1</v>
      </c>
      <c r="AD62" s="30" t="n">
        <v>0</v>
      </c>
    </row>
    <row r="63" customFormat="false" ht="15" hidden="false" customHeight="false" outlineLevel="0" collapsed="false">
      <c r="A63" s="21" t="s">
        <v>324</v>
      </c>
      <c r="B63" s="20" t="s">
        <v>185</v>
      </c>
      <c r="C63" s="20" t="s">
        <v>320</v>
      </c>
      <c r="D63" s="17" t="s">
        <v>321</v>
      </c>
      <c r="E63" s="17" t="s">
        <v>325</v>
      </c>
      <c r="F63" s="9" t="s">
        <v>326</v>
      </c>
      <c r="G63" s="21" t="s">
        <v>115</v>
      </c>
      <c r="H63" s="23" t="n">
        <v>1</v>
      </c>
      <c r="I63" s="23" t="n">
        <v>2</v>
      </c>
      <c r="J63" s="23" t="n">
        <v>2</v>
      </c>
      <c r="K63" s="23" t="n">
        <v>0</v>
      </c>
      <c r="L63" s="23" t="n">
        <v>0</v>
      </c>
      <c r="M63" s="24" t="n">
        <f aca="false">H63*README!$B$11</f>
        <v>0.55</v>
      </c>
      <c r="N63" s="24" t="n">
        <f aca="false">I63*README!$B$12</f>
        <v>0.9</v>
      </c>
      <c r="O63" s="24" t="n">
        <f aca="false">J63*README!$B$13</f>
        <v>0.8</v>
      </c>
      <c r="P63" s="24" t="n">
        <f aca="false">K63*README!$B$14</f>
        <v>0</v>
      </c>
      <c r="Q63" s="24" t="n">
        <f aca="false">L63*README!$B$15</f>
        <v>0</v>
      </c>
      <c r="R63" s="25" t="n">
        <f aca="false">SUM(M63:Q63)</f>
        <v>2.25</v>
      </c>
      <c r="S63" s="24" t="n">
        <f aca="false">H63*README!$C$11</f>
        <v>0.85</v>
      </c>
      <c r="T63" s="24" t="n">
        <f aca="false">I63*README!$C$12</f>
        <v>1.5</v>
      </c>
      <c r="U63" s="24" t="n">
        <f aca="false">J63*README!$C$13</f>
        <v>1.4</v>
      </c>
      <c r="V63" s="24" t="n">
        <f aca="false">K63*README!$C$14</f>
        <v>0</v>
      </c>
      <c r="W63" s="24" t="n">
        <f aca="false">L63*README!$C$15</f>
        <v>0</v>
      </c>
      <c r="X63" s="26" t="n">
        <f aca="false">SUM(S63:W63)</f>
        <v>3.75</v>
      </c>
      <c r="Y63" s="27"/>
      <c r="Z63" s="28" t="s">
        <v>127</v>
      </c>
      <c r="AA63" s="27"/>
      <c r="AB63" s="30" t="n">
        <v>1</v>
      </c>
      <c r="AC63" s="30" t="n">
        <v>1</v>
      </c>
      <c r="AD63" s="30" t="n">
        <v>0</v>
      </c>
    </row>
    <row r="64" customFormat="false" ht="15" hidden="false" customHeight="false" outlineLevel="0" collapsed="false">
      <c r="A64" s="21" t="s">
        <v>327</v>
      </c>
      <c r="B64" s="20" t="s">
        <v>185</v>
      </c>
      <c r="C64" s="20" t="s">
        <v>320</v>
      </c>
      <c r="D64" s="17" t="s">
        <v>321</v>
      </c>
      <c r="E64" s="17" t="s">
        <v>328</v>
      </c>
      <c r="F64" s="9" t="s">
        <v>329</v>
      </c>
      <c r="G64" s="21" t="s">
        <v>115</v>
      </c>
      <c r="H64" s="23" t="n">
        <v>1</v>
      </c>
      <c r="I64" s="23" t="n">
        <v>2</v>
      </c>
      <c r="J64" s="23" t="n">
        <v>2</v>
      </c>
      <c r="K64" s="23" t="n">
        <v>0</v>
      </c>
      <c r="L64" s="23" t="n">
        <v>0</v>
      </c>
      <c r="M64" s="24" t="n">
        <f aca="false">H64*README!$B$11</f>
        <v>0.55</v>
      </c>
      <c r="N64" s="24" t="n">
        <f aca="false">I64*README!$B$12</f>
        <v>0.9</v>
      </c>
      <c r="O64" s="24" t="n">
        <f aca="false">J64*README!$B$13</f>
        <v>0.8</v>
      </c>
      <c r="P64" s="24" t="n">
        <f aca="false">K64*README!$B$14</f>
        <v>0</v>
      </c>
      <c r="Q64" s="24" t="n">
        <f aca="false">L64*README!$B$15</f>
        <v>0</v>
      </c>
      <c r="R64" s="25" t="n">
        <f aca="false">SUM(M64:Q64)</f>
        <v>2.25</v>
      </c>
      <c r="S64" s="24" t="n">
        <f aca="false">H64*README!$C$11</f>
        <v>0.85</v>
      </c>
      <c r="T64" s="24" t="n">
        <f aca="false">I64*README!$C$12</f>
        <v>1.5</v>
      </c>
      <c r="U64" s="24" t="n">
        <f aca="false">J64*README!$C$13</f>
        <v>1.4</v>
      </c>
      <c r="V64" s="24" t="n">
        <f aca="false">K64*README!$C$14</f>
        <v>0</v>
      </c>
      <c r="W64" s="24" t="n">
        <f aca="false">L64*README!$C$15</f>
        <v>0</v>
      </c>
      <c r="X64" s="26" t="n">
        <f aca="false">SUM(S64:W64)</f>
        <v>3.75</v>
      </c>
      <c r="Y64" s="27"/>
      <c r="Z64" s="28" t="s">
        <v>127</v>
      </c>
      <c r="AA64" s="27"/>
      <c r="AB64" s="30" t="n">
        <v>1</v>
      </c>
      <c r="AC64" s="30" t="n">
        <v>1</v>
      </c>
      <c r="AD64" s="30" t="n">
        <v>0</v>
      </c>
    </row>
    <row r="65" customFormat="false" ht="15" hidden="false" customHeight="false" outlineLevel="0" collapsed="false">
      <c r="A65" s="21" t="s">
        <v>330</v>
      </c>
      <c r="B65" s="20" t="s">
        <v>185</v>
      </c>
      <c r="C65" s="20" t="s">
        <v>320</v>
      </c>
      <c r="D65" s="17" t="s">
        <v>321</v>
      </c>
      <c r="E65" s="17" t="s">
        <v>331</v>
      </c>
      <c r="F65" s="9" t="s">
        <v>332</v>
      </c>
      <c r="G65" s="21" t="s">
        <v>115</v>
      </c>
      <c r="H65" s="23" t="n">
        <v>1</v>
      </c>
      <c r="I65" s="23" t="n">
        <v>2</v>
      </c>
      <c r="J65" s="23" t="n">
        <v>4</v>
      </c>
      <c r="K65" s="23" t="n">
        <v>0</v>
      </c>
      <c r="L65" s="23" t="n">
        <v>0</v>
      </c>
      <c r="M65" s="24" t="n">
        <f aca="false">H65*README!$B$11</f>
        <v>0.55</v>
      </c>
      <c r="N65" s="24" t="n">
        <f aca="false">I65*README!$B$12</f>
        <v>0.9</v>
      </c>
      <c r="O65" s="24" t="n">
        <f aca="false">J65*README!$B$13</f>
        <v>1.6</v>
      </c>
      <c r="P65" s="24" t="n">
        <f aca="false">K65*README!$B$14</f>
        <v>0</v>
      </c>
      <c r="Q65" s="24" t="n">
        <f aca="false">L65*README!$B$15</f>
        <v>0</v>
      </c>
      <c r="R65" s="25" t="n">
        <f aca="false">SUM(M65:Q65)</f>
        <v>3.05</v>
      </c>
      <c r="S65" s="24" t="n">
        <f aca="false">H65*README!$C$11</f>
        <v>0.85</v>
      </c>
      <c r="T65" s="24" t="n">
        <f aca="false">I65*README!$C$12</f>
        <v>1.5</v>
      </c>
      <c r="U65" s="24" t="n">
        <f aca="false">J65*README!$C$13</f>
        <v>2.8</v>
      </c>
      <c r="V65" s="24" t="n">
        <f aca="false">K65*README!$C$14</f>
        <v>0</v>
      </c>
      <c r="W65" s="24" t="n">
        <f aca="false">L65*README!$C$15</f>
        <v>0</v>
      </c>
      <c r="X65" s="26" t="n">
        <f aca="false">SUM(S65:W65)</f>
        <v>5.15</v>
      </c>
      <c r="Y65" s="27" t="s">
        <v>208</v>
      </c>
      <c r="Z65" s="28" t="s">
        <v>127</v>
      </c>
      <c r="AA65" s="27" t="s">
        <v>333</v>
      </c>
      <c r="AB65" s="30" t="n">
        <v>1</v>
      </c>
      <c r="AC65" s="30" t="n">
        <v>1</v>
      </c>
      <c r="AD65" s="30" t="n">
        <v>0</v>
      </c>
    </row>
    <row r="66" customFormat="false" ht="15" hidden="false" customHeight="false" outlineLevel="0" collapsed="false">
      <c r="A66" s="21" t="s">
        <v>334</v>
      </c>
      <c r="B66" s="20" t="s">
        <v>185</v>
      </c>
      <c r="C66" s="20" t="s">
        <v>320</v>
      </c>
      <c r="D66" s="17" t="s">
        <v>321</v>
      </c>
      <c r="E66" s="17" t="s">
        <v>335</v>
      </c>
      <c r="F66" s="9" t="s">
        <v>336</v>
      </c>
      <c r="G66" s="21" t="s">
        <v>123</v>
      </c>
      <c r="H66" s="23" t="n">
        <v>1</v>
      </c>
      <c r="I66" s="23" t="n">
        <v>3</v>
      </c>
      <c r="J66" s="23" t="n">
        <v>4</v>
      </c>
      <c r="K66" s="23" t="n">
        <v>0</v>
      </c>
      <c r="L66" s="23" t="n">
        <v>0</v>
      </c>
      <c r="M66" s="24" t="n">
        <f aca="false">H66*README!$B$11</f>
        <v>0.55</v>
      </c>
      <c r="N66" s="24" t="n">
        <f aca="false">I66*README!$B$12</f>
        <v>1.35</v>
      </c>
      <c r="O66" s="24" t="n">
        <f aca="false">J66*README!$B$13</f>
        <v>1.6</v>
      </c>
      <c r="P66" s="24" t="n">
        <f aca="false">K66*README!$B$14</f>
        <v>0</v>
      </c>
      <c r="Q66" s="24" t="n">
        <f aca="false">L66*README!$B$15</f>
        <v>0</v>
      </c>
      <c r="R66" s="25" t="n">
        <f aca="false">SUM(M66:Q66)</f>
        <v>3.5</v>
      </c>
      <c r="S66" s="24" t="n">
        <f aca="false">H66*README!$C$11</f>
        <v>0.85</v>
      </c>
      <c r="T66" s="24" t="n">
        <f aca="false">I66*README!$C$12</f>
        <v>2.25</v>
      </c>
      <c r="U66" s="24" t="n">
        <f aca="false">J66*README!$C$13</f>
        <v>2.8</v>
      </c>
      <c r="V66" s="24" t="n">
        <f aca="false">K66*README!$C$14</f>
        <v>0</v>
      </c>
      <c r="W66" s="24" t="n">
        <f aca="false">L66*README!$C$15</f>
        <v>0</v>
      </c>
      <c r="X66" s="26" t="n">
        <f aca="false">SUM(S66:W66)</f>
        <v>5.9</v>
      </c>
      <c r="Y66" s="27"/>
      <c r="Z66" s="28" t="s">
        <v>127</v>
      </c>
      <c r="AA66" s="27"/>
      <c r="AB66" s="30" t="n">
        <v>1</v>
      </c>
      <c r="AC66" s="30" t="n">
        <v>0</v>
      </c>
      <c r="AD66" s="30" t="n">
        <v>0</v>
      </c>
    </row>
    <row r="67" customFormat="false" ht="15" hidden="false" customHeight="false" outlineLevel="0" collapsed="false">
      <c r="A67" s="21" t="s">
        <v>337</v>
      </c>
      <c r="B67" s="20" t="s">
        <v>185</v>
      </c>
      <c r="C67" s="20" t="s">
        <v>320</v>
      </c>
      <c r="D67" s="17" t="s">
        <v>321</v>
      </c>
      <c r="E67" s="17" t="s">
        <v>338</v>
      </c>
      <c r="F67" s="9" t="s">
        <v>339</v>
      </c>
      <c r="G67" s="21" t="s">
        <v>123</v>
      </c>
      <c r="H67" s="23" t="n">
        <v>1</v>
      </c>
      <c r="I67" s="23" t="n">
        <v>2</v>
      </c>
      <c r="J67" s="23" t="n">
        <v>2</v>
      </c>
      <c r="K67" s="23" t="n">
        <v>0</v>
      </c>
      <c r="L67" s="23" t="n">
        <v>0</v>
      </c>
      <c r="M67" s="24" t="n">
        <f aca="false">H67*README!$B$11</f>
        <v>0.55</v>
      </c>
      <c r="N67" s="24" t="n">
        <f aca="false">I67*README!$B$12</f>
        <v>0.9</v>
      </c>
      <c r="O67" s="24" t="n">
        <f aca="false">J67*README!$B$13</f>
        <v>0.8</v>
      </c>
      <c r="P67" s="24" t="n">
        <f aca="false">K67*README!$B$14</f>
        <v>0</v>
      </c>
      <c r="Q67" s="24" t="n">
        <f aca="false">L67*README!$B$15</f>
        <v>0</v>
      </c>
      <c r="R67" s="25" t="n">
        <f aca="false">SUM(M67:Q67)</f>
        <v>2.25</v>
      </c>
      <c r="S67" s="24" t="n">
        <f aca="false">H67*README!$C$11</f>
        <v>0.85</v>
      </c>
      <c r="T67" s="24" t="n">
        <f aca="false">I67*README!$C$12</f>
        <v>1.5</v>
      </c>
      <c r="U67" s="24" t="n">
        <f aca="false">J67*README!$C$13</f>
        <v>1.4</v>
      </c>
      <c r="V67" s="24" t="n">
        <f aca="false">K67*README!$C$14</f>
        <v>0</v>
      </c>
      <c r="W67" s="24" t="n">
        <f aca="false">L67*README!$C$15</f>
        <v>0</v>
      </c>
      <c r="X67" s="26" t="n">
        <f aca="false">SUM(S67:W67)</f>
        <v>3.75</v>
      </c>
      <c r="Y67" s="27"/>
      <c r="Z67" s="28" t="s">
        <v>127</v>
      </c>
      <c r="AA67" s="27"/>
      <c r="AB67" s="30" t="n">
        <v>1</v>
      </c>
      <c r="AC67" s="30" t="n">
        <v>0</v>
      </c>
      <c r="AD67" s="30" t="n">
        <v>0</v>
      </c>
    </row>
    <row r="68" customFormat="false" ht="15" hidden="false" customHeight="false" outlineLevel="0" collapsed="false">
      <c r="A68" s="21" t="s">
        <v>340</v>
      </c>
      <c r="B68" s="20" t="s">
        <v>185</v>
      </c>
      <c r="C68" s="20" t="s">
        <v>320</v>
      </c>
      <c r="D68" s="17" t="s">
        <v>321</v>
      </c>
      <c r="E68" s="17" t="s">
        <v>341</v>
      </c>
      <c r="F68" s="9" t="s">
        <v>342</v>
      </c>
      <c r="G68" s="21" t="s">
        <v>115</v>
      </c>
      <c r="H68" s="23" t="n">
        <v>0</v>
      </c>
      <c r="I68" s="23" t="n">
        <v>1</v>
      </c>
      <c r="J68" s="23" t="n">
        <v>1</v>
      </c>
      <c r="K68" s="23" t="n">
        <v>0</v>
      </c>
      <c r="L68" s="23" t="n">
        <v>0</v>
      </c>
      <c r="M68" s="24" t="n">
        <f aca="false">H68*README!$B$11</f>
        <v>0</v>
      </c>
      <c r="N68" s="24" t="n">
        <f aca="false">I68*README!$B$12</f>
        <v>0.45</v>
      </c>
      <c r="O68" s="24" t="n">
        <f aca="false">J68*README!$B$13</f>
        <v>0.4</v>
      </c>
      <c r="P68" s="24" t="n">
        <f aca="false">K68*README!$B$14</f>
        <v>0</v>
      </c>
      <c r="Q68" s="24" t="n">
        <f aca="false">L68*README!$B$15</f>
        <v>0</v>
      </c>
      <c r="R68" s="25" t="n">
        <f aca="false">SUM(M68:Q68)</f>
        <v>0.85</v>
      </c>
      <c r="S68" s="24" t="n">
        <f aca="false">H68*README!$C$11</f>
        <v>0</v>
      </c>
      <c r="T68" s="24" t="n">
        <f aca="false">I68*README!$C$12</f>
        <v>0.75</v>
      </c>
      <c r="U68" s="24" t="n">
        <f aca="false">J68*README!$C$13</f>
        <v>0.7</v>
      </c>
      <c r="V68" s="24" t="n">
        <f aca="false">K68*README!$C$14</f>
        <v>0</v>
      </c>
      <c r="W68" s="24" t="n">
        <f aca="false">L68*README!$C$15</f>
        <v>0</v>
      </c>
      <c r="X68" s="26" t="n">
        <f aca="false">SUM(S68:W68)</f>
        <v>1.45</v>
      </c>
      <c r="Y68" s="27"/>
      <c r="Z68" s="28" t="s">
        <v>127</v>
      </c>
      <c r="AA68" s="27"/>
      <c r="AB68" s="30" t="n">
        <v>1</v>
      </c>
      <c r="AC68" s="30" t="n">
        <v>0</v>
      </c>
      <c r="AD68" s="30" t="n">
        <v>0</v>
      </c>
    </row>
    <row r="69" customFormat="false" ht="15" hidden="false" customHeight="false" outlineLevel="0" collapsed="false">
      <c r="A69" s="21" t="s">
        <v>343</v>
      </c>
      <c r="B69" s="20" t="s">
        <v>185</v>
      </c>
      <c r="C69" s="20" t="s">
        <v>320</v>
      </c>
      <c r="D69" s="17" t="s">
        <v>321</v>
      </c>
      <c r="E69" s="17" t="s">
        <v>344</v>
      </c>
      <c r="F69" s="9" t="s">
        <v>345</v>
      </c>
      <c r="G69" s="21" t="s">
        <v>115</v>
      </c>
      <c r="H69" s="23" t="n">
        <v>0</v>
      </c>
      <c r="I69" s="23" t="n">
        <v>0</v>
      </c>
      <c r="J69" s="23" t="n">
        <v>0</v>
      </c>
      <c r="K69" s="23" t="n">
        <v>25</v>
      </c>
      <c r="L69" s="23" t="n">
        <v>0</v>
      </c>
      <c r="M69" s="24" t="n">
        <f aca="false">H69*README!$B$11</f>
        <v>0</v>
      </c>
      <c r="N69" s="24" t="n">
        <f aca="false">I69*README!$B$12</f>
        <v>0</v>
      </c>
      <c r="O69" s="24" t="n">
        <f aca="false">J69*README!$B$13</f>
        <v>0</v>
      </c>
      <c r="P69" s="24" t="n">
        <f aca="false">K69*README!$B$14</f>
        <v>16.25</v>
      </c>
      <c r="Q69" s="24" t="n">
        <f aca="false">L69*README!$B$15</f>
        <v>0</v>
      </c>
      <c r="R69" s="25" t="n">
        <f aca="false">SUM(M69:Q69)</f>
        <v>16.25</v>
      </c>
      <c r="S69" s="24" t="n">
        <f aca="false">H69*README!$C$11</f>
        <v>0</v>
      </c>
      <c r="T69" s="24" t="n">
        <f aca="false">I69*README!$C$12</f>
        <v>0</v>
      </c>
      <c r="U69" s="24" t="n">
        <f aca="false">J69*README!$C$13</f>
        <v>0</v>
      </c>
      <c r="V69" s="24" t="n">
        <f aca="false">K69*README!$C$14</f>
        <v>22.5</v>
      </c>
      <c r="W69" s="24" t="n">
        <f aca="false">L69*README!$C$15</f>
        <v>0</v>
      </c>
      <c r="X69" s="26" t="n">
        <f aca="false">SUM(S69:W69)</f>
        <v>22.5</v>
      </c>
      <c r="Y69" s="27"/>
      <c r="Z69" s="28" t="s">
        <v>227</v>
      </c>
      <c r="AA69" s="27" t="s">
        <v>346</v>
      </c>
      <c r="AB69" s="30" t="n">
        <v>1</v>
      </c>
      <c r="AC69" s="30" t="n">
        <v>1</v>
      </c>
      <c r="AD69" s="30" t="n">
        <v>0</v>
      </c>
    </row>
    <row r="70" customFormat="false" ht="15" hidden="false" customHeight="false" outlineLevel="0" collapsed="false">
      <c r="A70" s="21" t="s">
        <v>347</v>
      </c>
      <c r="B70" s="20" t="s">
        <v>185</v>
      </c>
      <c r="C70" s="20" t="s">
        <v>348</v>
      </c>
      <c r="D70" s="20" t="s">
        <v>349</v>
      </c>
      <c r="E70" s="17" t="s">
        <v>350</v>
      </c>
      <c r="F70" s="9" t="s">
        <v>351</v>
      </c>
      <c r="G70" s="21" t="s">
        <v>115</v>
      </c>
      <c r="H70" s="23" t="n">
        <v>4</v>
      </c>
      <c r="I70" s="23" t="n">
        <v>6</v>
      </c>
      <c r="J70" s="23" t="n">
        <v>6</v>
      </c>
      <c r="K70" s="23" t="n">
        <v>0</v>
      </c>
      <c r="L70" s="23" t="n">
        <v>0</v>
      </c>
      <c r="M70" s="24" t="n">
        <f aca="false">H70*README!$B$11</f>
        <v>2.2</v>
      </c>
      <c r="N70" s="24" t="n">
        <f aca="false">I70*README!$B$12</f>
        <v>2.7</v>
      </c>
      <c r="O70" s="24" t="n">
        <f aca="false">J70*README!$B$13</f>
        <v>2.4</v>
      </c>
      <c r="P70" s="24" t="n">
        <f aca="false">K70*README!$B$14</f>
        <v>0</v>
      </c>
      <c r="Q70" s="24" t="n">
        <f aca="false">L70*README!$B$15</f>
        <v>0</v>
      </c>
      <c r="R70" s="25" t="n">
        <f aca="false">SUM(M70:Q70)</f>
        <v>7.3</v>
      </c>
      <c r="S70" s="24" t="n">
        <f aca="false">H70*README!$C$11</f>
        <v>3.4</v>
      </c>
      <c r="T70" s="24" t="n">
        <f aca="false">I70*README!$C$12</f>
        <v>4.5</v>
      </c>
      <c r="U70" s="24" t="n">
        <f aca="false">J70*README!$C$13</f>
        <v>4.2</v>
      </c>
      <c r="V70" s="24" t="n">
        <f aca="false">K70*README!$C$14</f>
        <v>0</v>
      </c>
      <c r="W70" s="24" t="n">
        <f aca="false">L70*README!$C$15</f>
        <v>0</v>
      </c>
      <c r="X70" s="26" t="n">
        <f aca="false">SUM(S70:W70)</f>
        <v>12.1</v>
      </c>
      <c r="Y70" s="27"/>
      <c r="Z70" s="28" t="s">
        <v>168</v>
      </c>
      <c r="AA70" s="27" t="s">
        <v>352</v>
      </c>
      <c r="AB70" s="30" t="n">
        <v>1</v>
      </c>
      <c r="AC70" s="30" t="n">
        <v>1</v>
      </c>
      <c r="AD70" s="30" t="n">
        <v>0</v>
      </c>
    </row>
    <row r="71" customFormat="false" ht="15" hidden="false" customHeight="false" outlineLevel="0" collapsed="false">
      <c r="A71" s="21" t="s">
        <v>353</v>
      </c>
      <c r="B71" s="20" t="s">
        <v>185</v>
      </c>
      <c r="C71" s="20" t="s">
        <v>348</v>
      </c>
      <c r="D71" s="20" t="s">
        <v>349</v>
      </c>
      <c r="E71" s="17" t="s">
        <v>354</v>
      </c>
      <c r="F71" s="9" t="s">
        <v>355</v>
      </c>
      <c r="G71" s="21" t="s">
        <v>115</v>
      </c>
      <c r="H71" s="23" t="n">
        <v>2</v>
      </c>
      <c r="I71" s="23" t="n">
        <v>3</v>
      </c>
      <c r="J71" s="23" t="n">
        <v>3</v>
      </c>
      <c r="K71" s="23" t="n">
        <v>0</v>
      </c>
      <c r="L71" s="23" t="n">
        <v>0</v>
      </c>
      <c r="M71" s="24" t="n">
        <f aca="false">H71*README!$B$11</f>
        <v>1.1</v>
      </c>
      <c r="N71" s="24" t="n">
        <f aca="false">I71*README!$B$12</f>
        <v>1.35</v>
      </c>
      <c r="O71" s="24" t="n">
        <f aca="false">J71*README!$B$13</f>
        <v>1.2</v>
      </c>
      <c r="P71" s="24" t="n">
        <f aca="false">K71*README!$B$14</f>
        <v>0</v>
      </c>
      <c r="Q71" s="24" t="n">
        <f aca="false">L71*README!$B$15</f>
        <v>0</v>
      </c>
      <c r="R71" s="25" t="n">
        <f aca="false">SUM(M71:Q71)</f>
        <v>3.65</v>
      </c>
      <c r="S71" s="24" t="n">
        <f aca="false">H71*README!$C$11</f>
        <v>1.7</v>
      </c>
      <c r="T71" s="24" t="n">
        <f aca="false">I71*README!$C$12</f>
        <v>2.25</v>
      </c>
      <c r="U71" s="24" t="n">
        <f aca="false">J71*README!$C$13</f>
        <v>2.1</v>
      </c>
      <c r="V71" s="24" t="n">
        <f aca="false">K71*README!$C$14</f>
        <v>0</v>
      </c>
      <c r="W71" s="24" t="n">
        <f aca="false">L71*README!$C$15</f>
        <v>0</v>
      </c>
      <c r="X71" s="26" t="n">
        <f aca="false">SUM(S71:W71)</f>
        <v>6.05</v>
      </c>
      <c r="Y71" s="27"/>
      <c r="Z71" s="28" t="s">
        <v>127</v>
      </c>
      <c r="AA71" s="27"/>
      <c r="AB71" s="30" t="n">
        <v>1</v>
      </c>
      <c r="AC71" s="30" t="n">
        <v>1</v>
      </c>
      <c r="AD71" s="30" t="n">
        <v>0</v>
      </c>
    </row>
    <row r="72" customFormat="false" ht="15" hidden="false" customHeight="false" outlineLevel="0" collapsed="false">
      <c r="A72" s="21" t="s">
        <v>356</v>
      </c>
      <c r="B72" s="20" t="s">
        <v>185</v>
      </c>
      <c r="C72" s="20" t="s">
        <v>348</v>
      </c>
      <c r="D72" s="20" t="s">
        <v>349</v>
      </c>
      <c r="E72" s="17" t="s">
        <v>357</v>
      </c>
      <c r="F72" s="9" t="s">
        <v>358</v>
      </c>
      <c r="G72" s="21" t="s">
        <v>123</v>
      </c>
      <c r="H72" s="23" t="n">
        <v>2</v>
      </c>
      <c r="I72" s="23" t="n">
        <v>4</v>
      </c>
      <c r="J72" s="23" t="n">
        <v>4</v>
      </c>
      <c r="K72" s="23" t="n">
        <v>0</v>
      </c>
      <c r="L72" s="23" t="n">
        <v>0</v>
      </c>
      <c r="M72" s="24" t="n">
        <f aca="false">H72*README!$B$11</f>
        <v>1.1</v>
      </c>
      <c r="N72" s="24" t="n">
        <f aca="false">I72*README!$B$12</f>
        <v>1.8</v>
      </c>
      <c r="O72" s="24" t="n">
        <f aca="false">J72*README!$B$13</f>
        <v>1.6</v>
      </c>
      <c r="P72" s="24" t="n">
        <f aca="false">K72*README!$B$14</f>
        <v>0</v>
      </c>
      <c r="Q72" s="24" t="n">
        <f aca="false">L72*README!$B$15</f>
        <v>0</v>
      </c>
      <c r="R72" s="25" t="n">
        <f aca="false">SUM(M72:Q72)</f>
        <v>4.5</v>
      </c>
      <c r="S72" s="24" t="n">
        <f aca="false">H72*README!$C$11</f>
        <v>1.7</v>
      </c>
      <c r="T72" s="24" t="n">
        <f aca="false">I72*README!$C$12</f>
        <v>3</v>
      </c>
      <c r="U72" s="24" t="n">
        <f aca="false">J72*README!$C$13</f>
        <v>2.8</v>
      </c>
      <c r="V72" s="24" t="n">
        <f aca="false">K72*README!$C$14</f>
        <v>0</v>
      </c>
      <c r="W72" s="24" t="n">
        <f aca="false">L72*README!$C$15</f>
        <v>0</v>
      </c>
      <c r="X72" s="26" t="n">
        <f aca="false">SUM(S72:W72)</f>
        <v>7.5</v>
      </c>
      <c r="Y72" s="27"/>
      <c r="Z72" s="28" t="s">
        <v>127</v>
      </c>
      <c r="AA72" s="27"/>
      <c r="AB72" s="30" t="n">
        <v>1</v>
      </c>
      <c r="AC72" s="30" t="n">
        <v>1</v>
      </c>
      <c r="AD72" s="30" t="n">
        <v>0</v>
      </c>
    </row>
    <row r="73" customFormat="false" ht="15" hidden="false" customHeight="false" outlineLevel="0" collapsed="false">
      <c r="A73" s="21" t="s">
        <v>359</v>
      </c>
      <c r="B73" s="20" t="s">
        <v>185</v>
      </c>
      <c r="C73" s="20" t="s">
        <v>348</v>
      </c>
      <c r="D73" s="20" t="s">
        <v>349</v>
      </c>
      <c r="E73" s="17" t="s">
        <v>360</v>
      </c>
      <c r="F73" s="9" t="s">
        <v>361</v>
      </c>
      <c r="G73" s="21" t="s">
        <v>123</v>
      </c>
      <c r="H73" s="23" t="n">
        <v>2</v>
      </c>
      <c r="I73" s="23" t="n">
        <v>4</v>
      </c>
      <c r="J73" s="23" t="n">
        <v>4</v>
      </c>
      <c r="K73" s="23" t="n">
        <v>0</v>
      </c>
      <c r="L73" s="23" t="n">
        <v>0</v>
      </c>
      <c r="M73" s="24" t="n">
        <f aca="false">H73*README!$B$11</f>
        <v>1.1</v>
      </c>
      <c r="N73" s="24" t="n">
        <f aca="false">I73*README!$B$12</f>
        <v>1.8</v>
      </c>
      <c r="O73" s="24" t="n">
        <f aca="false">J73*README!$B$13</f>
        <v>1.6</v>
      </c>
      <c r="P73" s="24" t="n">
        <f aca="false">K73*README!$B$14</f>
        <v>0</v>
      </c>
      <c r="Q73" s="24" t="n">
        <f aca="false">L73*README!$B$15</f>
        <v>0</v>
      </c>
      <c r="R73" s="25" t="n">
        <f aca="false">SUM(M73:Q73)</f>
        <v>4.5</v>
      </c>
      <c r="S73" s="24" t="n">
        <f aca="false">H73*README!$C$11</f>
        <v>1.7</v>
      </c>
      <c r="T73" s="24" t="n">
        <f aca="false">I73*README!$C$12</f>
        <v>3</v>
      </c>
      <c r="U73" s="24" t="n">
        <f aca="false">J73*README!$C$13</f>
        <v>2.8</v>
      </c>
      <c r="V73" s="24" t="n">
        <f aca="false">K73*README!$C$14</f>
        <v>0</v>
      </c>
      <c r="W73" s="24" t="n">
        <f aca="false">L73*README!$C$15</f>
        <v>0</v>
      </c>
      <c r="X73" s="26" t="n">
        <f aca="false">SUM(S73:W73)</f>
        <v>7.5</v>
      </c>
      <c r="Y73" s="27"/>
      <c r="Z73" s="28" t="s">
        <v>127</v>
      </c>
      <c r="AA73" s="27"/>
      <c r="AB73" s="30" t="n">
        <v>1</v>
      </c>
      <c r="AC73" s="30" t="n">
        <v>1</v>
      </c>
      <c r="AD73" s="30" t="n">
        <v>0</v>
      </c>
    </row>
    <row r="74" customFormat="false" ht="15" hidden="false" customHeight="false" outlineLevel="0" collapsed="false">
      <c r="A74" s="21" t="s">
        <v>362</v>
      </c>
      <c r="B74" s="20" t="s">
        <v>185</v>
      </c>
      <c r="C74" s="20" t="s">
        <v>348</v>
      </c>
      <c r="D74" s="20" t="s">
        <v>349</v>
      </c>
      <c r="E74" s="20" t="s">
        <v>363</v>
      </c>
      <c r="F74" s="9" t="s">
        <v>364</v>
      </c>
      <c r="G74" s="21" t="s">
        <v>123</v>
      </c>
      <c r="H74" s="23" t="n">
        <v>2</v>
      </c>
      <c r="I74" s="23" t="n">
        <v>3</v>
      </c>
      <c r="J74" s="23" t="n">
        <v>4</v>
      </c>
      <c r="K74" s="23" t="n">
        <v>4</v>
      </c>
      <c r="L74" s="23" t="n">
        <v>0</v>
      </c>
      <c r="M74" s="24" t="n">
        <f aca="false">H74*README!$B$11</f>
        <v>1.1</v>
      </c>
      <c r="N74" s="24" t="n">
        <f aca="false">I74*README!$B$12</f>
        <v>1.35</v>
      </c>
      <c r="O74" s="24" t="n">
        <f aca="false">J74*README!$B$13</f>
        <v>1.6</v>
      </c>
      <c r="P74" s="24" t="n">
        <f aca="false">K74*README!$B$14</f>
        <v>2.6</v>
      </c>
      <c r="Q74" s="24" t="n">
        <f aca="false">L74*README!$B$15</f>
        <v>0</v>
      </c>
      <c r="R74" s="25" t="n">
        <f aca="false">SUM(M74:Q74)</f>
        <v>6.65</v>
      </c>
      <c r="S74" s="24" t="n">
        <f aca="false">H74*README!$C$11</f>
        <v>1.7</v>
      </c>
      <c r="T74" s="24" t="n">
        <f aca="false">I74*README!$C$12</f>
        <v>2.25</v>
      </c>
      <c r="U74" s="24" t="n">
        <f aca="false">J74*README!$C$13</f>
        <v>2.8</v>
      </c>
      <c r="V74" s="24" t="n">
        <f aca="false">K74*README!$C$14</f>
        <v>3.6</v>
      </c>
      <c r="W74" s="24" t="n">
        <f aca="false">L74*README!$C$15</f>
        <v>0</v>
      </c>
      <c r="X74" s="26" t="n">
        <f aca="false">SUM(S74:W74)</f>
        <v>10.35</v>
      </c>
      <c r="Y74" s="27"/>
      <c r="Z74" s="28" t="s">
        <v>127</v>
      </c>
      <c r="AA74" s="27"/>
      <c r="AB74" s="30" t="n">
        <v>1</v>
      </c>
      <c r="AC74" s="30" t="n">
        <v>1</v>
      </c>
      <c r="AD74" s="30" t="n">
        <v>0</v>
      </c>
    </row>
    <row r="75" customFormat="false" ht="15" hidden="false" customHeight="false" outlineLevel="0" collapsed="false">
      <c r="A75" s="21" t="s">
        <v>365</v>
      </c>
      <c r="B75" s="20" t="s">
        <v>185</v>
      </c>
      <c r="C75" s="20" t="s">
        <v>348</v>
      </c>
      <c r="D75" s="20" t="s">
        <v>349</v>
      </c>
      <c r="E75" s="17" t="s">
        <v>366</v>
      </c>
      <c r="F75" s="9" t="s">
        <v>367</v>
      </c>
      <c r="G75" s="21" t="s">
        <v>123</v>
      </c>
      <c r="H75" s="23" t="n">
        <v>2</v>
      </c>
      <c r="I75" s="23" t="n">
        <v>3</v>
      </c>
      <c r="J75" s="23" t="n">
        <v>4</v>
      </c>
      <c r="K75" s="23" t="n">
        <v>0</v>
      </c>
      <c r="L75" s="23" t="n">
        <v>1</v>
      </c>
      <c r="M75" s="24" t="n">
        <f aca="false">H75*README!$B$11</f>
        <v>1.1</v>
      </c>
      <c r="N75" s="24" t="n">
        <f aca="false">I75*README!$B$12</f>
        <v>1.35</v>
      </c>
      <c r="O75" s="24" t="n">
        <f aca="false">J75*README!$B$13</f>
        <v>1.6</v>
      </c>
      <c r="P75" s="24" t="n">
        <f aca="false">K75*README!$B$14</f>
        <v>0</v>
      </c>
      <c r="Q75" s="24" t="n">
        <f aca="false">L75*README!$B$15</f>
        <v>0.85</v>
      </c>
      <c r="R75" s="25" t="n">
        <f aca="false">SUM(M75:Q75)</f>
        <v>4.9</v>
      </c>
      <c r="S75" s="24" t="n">
        <f aca="false">H75*README!$C$11</f>
        <v>1.7</v>
      </c>
      <c r="T75" s="24" t="n">
        <f aca="false">I75*README!$C$12</f>
        <v>2.25</v>
      </c>
      <c r="U75" s="24" t="n">
        <f aca="false">J75*README!$C$13</f>
        <v>2.8</v>
      </c>
      <c r="V75" s="24" t="n">
        <f aca="false">K75*README!$C$14</f>
        <v>0</v>
      </c>
      <c r="W75" s="24" t="n">
        <f aca="false">L75*README!$C$15</f>
        <v>1</v>
      </c>
      <c r="X75" s="26" t="n">
        <f aca="false">SUM(S75:W75)</f>
        <v>7.75</v>
      </c>
      <c r="Y75" s="27"/>
      <c r="Z75" s="28" t="s">
        <v>127</v>
      </c>
      <c r="AA75" s="27"/>
      <c r="AB75" s="30" t="n">
        <v>1</v>
      </c>
      <c r="AC75" s="30" t="n">
        <v>0</v>
      </c>
      <c r="AD75" s="30" t="n">
        <v>0</v>
      </c>
    </row>
    <row r="76" customFormat="false" ht="15" hidden="false" customHeight="false" outlineLevel="0" collapsed="false">
      <c r="A76" s="21" t="s">
        <v>368</v>
      </c>
      <c r="B76" s="20" t="s">
        <v>185</v>
      </c>
      <c r="C76" s="20" t="s">
        <v>348</v>
      </c>
      <c r="D76" s="20" t="s">
        <v>349</v>
      </c>
      <c r="E76" s="17" t="s">
        <v>369</v>
      </c>
      <c r="F76" s="9" t="s">
        <v>370</v>
      </c>
      <c r="G76" s="21" t="s">
        <v>123</v>
      </c>
      <c r="H76" s="23" t="n">
        <v>2</v>
      </c>
      <c r="I76" s="23" t="n">
        <v>3</v>
      </c>
      <c r="J76" s="23" t="n">
        <v>3</v>
      </c>
      <c r="K76" s="23" t="n">
        <v>4</v>
      </c>
      <c r="L76" s="23" t="n">
        <v>0</v>
      </c>
      <c r="M76" s="24" t="n">
        <f aca="false">H76*README!$B$11</f>
        <v>1.1</v>
      </c>
      <c r="N76" s="24" t="n">
        <f aca="false">I76*README!$B$12</f>
        <v>1.35</v>
      </c>
      <c r="O76" s="24" t="n">
        <f aca="false">J76*README!$B$13</f>
        <v>1.2</v>
      </c>
      <c r="P76" s="24" t="n">
        <f aca="false">K76*README!$B$14</f>
        <v>2.6</v>
      </c>
      <c r="Q76" s="24" t="n">
        <f aca="false">L76*README!$B$15</f>
        <v>0</v>
      </c>
      <c r="R76" s="25" t="n">
        <f aca="false">SUM(M76:Q76)</f>
        <v>6.25</v>
      </c>
      <c r="S76" s="24" t="n">
        <f aca="false">H76*README!$C$11</f>
        <v>1.7</v>
      </c>
      <c r="T76" s="24" t="n">
        <f aca="false">I76*README!$C$12</f>
        <v>2.25</v>
      </c>
      <c r="U76" s="24" t="n">
        <f aca="false">J76*README!$C$13</f>
        <v>2.1</v>
      </c>
      <c r="V76" s="24" t="n">
        <f aca="false">K76*README!$C$14</f>
        <v>3.6</v>
      </c>
      <c r="W76" s="24" t="n">
        <f aca="false">L76*README!$C$15</f>
        <v>0</v>
      </c>
      <c r="X76" s="26" t="n">
        <f aca="false">SUM(S76:W76)</f>
        <v>9.65</v>
      </c>
      <c r="Y76" s="27"/>
      <c r="Z76" s="28" t="s">
        <v>127</v>
      </c>
      <c r="AA76" s="27"/>
      <c r="AB76" s="30" t="n">
        <v>1</v>
      </c>
      <c r="AC76" s="30" t="n">
        <v>0</v>
      </c>
      <c r="AD76" s="30" t="n">
        <v>0</v>
      </c>
    </row>
    <row r="77" customFormat="false" ht="15" hidden="false" customHeight="false" outlineLevel="0" collapsed="false">
      <c r="A77" s="21" t="s">
        <v>371</v>
      </c>
      <c r="B77" s="20" t="s">
        <v>185</v>
      </c>
      <c r="C77" s="20" t="s">
        <v>348</v>
      </c>
      <c r="D77" s="20" t="s">
        <v>349</v>
      </c>
      <c r="E77" s="17" t="s">
        <v>372</v>
      </c>
      <c r="F77" s="9" t="s">
        <v>373</v>
      </c>
      <c r="G77" s="21" t="s">
        <v>138</v>
      </c>
      <c r="H77" s="23" t="n">
        <v>3</v>
      </c>
      <c r="I77" s="23" t="n">
        <v>6</v>
      </c>
      <c r="J77" s="23" t="n">
        <v>8</v>
      </c>
      <c r="K77" s="23" t="n">
        <v>0</v>
      </c>
      <c r="L77" s="23" t="n">
        <v>2</v>
      </c>
      <c r="M77" s="24" t="n">
        <f aca="false">H77*README!$B$11</f>
        <v>1.65</v>
      </c>
      <c r="N77" s="24" t="n">
        <f aca="false">I77*README!$B$12</f>
        <v>2.7</v>
      </c>
      <c r="O77" s="24" t="n">
        <f aca="false">J77*README!$B$13</f>
        <v>3.2</v>
      </c>
      <c r="P77" s="24" t="n">
        <f aca="false">K77*README!$B$14</f>
        <v>0</v>
      </c>
      <c r="Q77" s="24" t="n">
        <f aca="false">L77*README!$B$15</f>
        <v>1.7</v>
      </c>
      <c r="R77" s="25" t="n">
        <f aca="false">SUM(M77:Q77)</f>
        <v>9.25</v>
      </c>
      <c r="S77" s="24" t="n">
        <f aca="false">H77*README!$C$11</f>
        <v>2.55</v>
      </c>
      <c r="T77" s="24" t="n">
        <f aca="false">I77*README!$C$12</f>
        <v>4.5</v>
      </c>
      <c r="U77" s="24" t="n">
        <f aca="false">J77*README!$C$13</f>
        <v>5.6</v>
      </c>
      <c r="V77" s="24" t="n">
        <f aca="false">K77*README!$C$14</f>
        <v>0</v>
      </c>
      <c r="W77" s="24" t="n">
        <f aca="false">L77*README!$C$15</f>
        <v>2</v>
      </c>
      <c r="X77" s="26" t="n">
        <f aca="false">SUM(S77:W77)</f>
        <v>14.65</v>
      </c>
      <c r="Y77" s="27"/>
      <c r="Z77" s="28" t="s">
        <v>127</v>
      </c>
      <c r="AA77" s="27"/>
      <c r="AB77" s="30" t="n">
        <v>1</v>
      </c>
      <c r="AC77" s="30" t="n">
        <v>0</v>
      </c>
      <c r="AD77" s="30" t="n">
        <v>0</v>
      </c>
    </row>
    <row r="78" customFormat="false" ht="15" hidden="false" customHeight="false" outlineLevel="0" collapsed="false">
      <c r="A78" s="21" t="s">
        <v>374</v>
      </c>
      <c r="B78" s="20" t="s">
        <v>185</v>
      </c>
      <c r="C78" s="20" t="s">
        <v>348</v>
      </c>
      <c r="D78" s="20" t="s">
        <v>349</v>
      </c>
      <c r="E78" s="17" t="s">
        <v>375</v>
      </c>
      <c r="F78" s="9" t="s">
        <v>376</v>
      </c>
      <c r="G78" s="21" t="s">
        <v>123</v>
      </c>
      <c r="H78" s="23" t="n">
        <v>0</v>
      </c>
      <c r="I78" s="23" t="n">
        <v>0</v>
      </c>
      <c r="J78" s="23" t="n">
        <v>0</v>
      </c>
      <c r="K78" s="23" t="n">
        <v>40</v>
      </c>
      <c r="L78" s="23" t="n">
        <v>0</v>
      </c>
      <c r="M78" s="24" t="n">
        <f aca="false">H78*README!$B$11</f>
        <v>0</v>
      </c>
      <c r="N78" s="24" t="n">
        <f aca="false">I78*README!$B$12</f>
        <v>0</v>
      </c>
      <c r="O78" s="24" t="n">
        <f aca="false">J78*README!$B$13</f>
        <v>0</v>
      </c>
      <c r="P78" s="24" t="n">
        <f aca="false">K78*README!$B$14</f>
        <v>26</v>
      </c>
      <c r="Q78" s="24" t="n">
        <f aca="false">L78*README!$B$15</f>
        <v>0</v>
      </c>
      <c r="R78" s="25" t="n">
        <f aca="false">SUM(M78:Q78)</f>
        <v>26</v>
      </c>
      <c r="S78" s="24" t="n">
        <f aca="false">H78*README!$C$11</f>
        <v>0</v>
      </c>
      <c r="T78" s="24" t="n">
        <f aca="false">I78*README!$C$12</f>
        <v>0</v>
      </c>
      <c r="U78" s="24" t="n">
        <f aca="false">J78*README!$C$13</f>
        <v>0</v>
      </c>
      <c r="V78" s="24" t="n">
        <f aca="false">K78*README!$C$14</f>
        <v>36</v>
      </c>
      <c r="W78" s="24" t="n">
        <f aca="false">L78*README!$C$15</f>
        <v>0</v>
      </c>
      <c r="X78" s="26" t="n">
        <f aca="false">SUM(S78:W78)</f>
        <v>36</v>
      </c>
      <c r="Y78" s="27"/>
      <c r="Z78" s="28" t="s">
        <v>227</v>
      </c>
      <c r="AA78" s="27" t="s">
        <v>377</v>
      </c>
      <c r="AB78" s="30" t="n">
        <v>1</v>
      </c>
      <c r="AC78" s="30" t="n">
        <v>1</v>
      </c>
      <c r="AD78" s="30" t="n">
        <v>0</v>
      </c>
    </row>
    <row r="79" customFormat="false" ht="15" hidden="false" customHeight="false" outlineLevel="0" collapsed="false">
      <c r="A79" s="21" t="s">
        <v>208</v>
      </c>
      <c r="B79" s="20" t="s">
        <v>378</v>
      </c>
      <c r="C79" s="20" t="s">
        <v>379</v>
      </c>
      <c r="D79" s="17" t="s">
        <v>380</v>
      </c>
      <c r="E79" s="20" t="s">
        <v>381</v>
      </c>
      <c r="F79" s="9" t="s">
        <v>382</v>
      </c>
      <c r="G79" s="21" t="s">
        <v>98</v>
      </c>
      <c r="H79" s="23" t="n">
        <v>1</v>
      </c>
      <c r="I79" s="23" t="n">
        <v>3</v>
      </c>
      <c r="J79" s="23" t="n">
        <v>10</v>
      </c>
      <c r="K79" s="23" t="n">
        <v>5</v>
      </c>
      <c r="L79" s="23" t="n">
        <v>0</v>
      </c>
      <c r="M79" s="24" t="n">
        <f aca="false">H79*README!$B$11</f>
        <v>0.55</v>
      </c>
      <c r="N79" s="24" t="n">
        <f aca="false">I79*README!$B$12</f>
        <v>1.35</v>
      </c>
      <c r="O79" s="24" t="n">
        <f aca="false">J79*README!$B$13</f>
        <v>4</v>
      </c>
      <c r="P79" s="24" t="n">
        <f aca="false">K79*README!$B$14</f>
        <v>3.25</v>
      </c>
      <c r="Q79" s="24" t="n">
        <f aca="false">L79*README!$B$15</f>
        <v>0</v>
      </c>
      <c r="R79" s="25" t="n">
        <f aca="false">SUM(M79:Q79)</f>
        <v>9.15</v>
      </c>
      <c r="S79" s="24" t="n">
        <f aca="false">H79*README!$C$11</f>
        <v>0.85</v>
      </c>
      <c r="T79" s="24" t="n">
        <f aca="false">I79*README!$C$12</f>
        <v>2.25</v>
      </c>
      <c r="U79" s="24" t="n">
        <f aca="false">J79*README!$C$13</f>
        <v>7</v>
      </c>
      <c r="V79" s="24" t="n">
        <f aca="false">K79*README!$C$14</f>
        <v>4.5</v>
      </c>
      <c r="W79" s="24" t="n">
        <f aca="false">L79*README!$C$15</f>
        <v>0</v>
      </c>
      <c r="X79" s="26" t="n">
        <f aca="false">SUM(S79:W79)</f>
        <v>14.6</v>
      </c>
      <c r="Y79" s="27"/>
      <c r="Z79" s="28" t="s">
        <v>127</v>
      </c>
      <c r="AA79" s="27"/>
      <c r="AB79" s="30" t="n">
        <v>1</v>
      </c>
      <c r="AC79" s="30" t="n">
        <v>1</v>
      </c>
      <c r="AD79" s="30" t="n">
        <v>1</v>
      </c>
    </row>
    <row r="80" customFormat="false" ht="15" hidden="false" customHeight="false" outlineLevel="0" collapsed="false">
      <c r="A80" s="21" t="s">
        <v>212</v>
      </c>
      <c r="B80" s="20" t="s">
        <v>378</v>
      </c>
      <c r="C80" s="20" t="s">
        <v>379</v>
      </c>
      <c r="D80" s="17" t="s">
        <v>380</v>
      </c>
      <c r="E80" s="17" t="s">
        <v>383</v>
      </c>
      <c r="F80" s="9" t="s">
        <v>384</v>
      </c>
      <c r="G80" s="21" t="s">
        <v>115</v>
      </c>
      <c r="H80" s="23" t="n">
        <v>1</v>
      </c>
      <c r="I80" s="23" t="n">
        <v>2</v>
      </c>
      <c r="J80" s="23" t="n">
        <v>5</v>
      </c>
      <c r="K80" s="23" t="n">
        <v>3</v>
      </c>
      <c r="L80" s="23" t="n">
        <v>0</v>
      </c>
      <c r="M80" s="24" t="n">
        <f aca="false">H80*README!$B$11</f>
        <v>0.55</v>
      </c>
      <c r="N80" s="24" t="n">
        <f aca="false">I80*README!$B$12</f>
        <v>0.9</v>
      </c>
      <c r="O80" s="24" t="n">
        <f aca="false">J80*README!$B$13</f>
        <v>2</v>
      </c>
      <c r="P80" s="24" t="n">
        <f aca="false">K80*README!$B$14</f>
        <v>1.95</v>
      </c>
      <c r="Q80" s="24" t="n">
        <f aca="false">L80*README!$B$15</f>
        <v>0</v>
      </c>
      <c r="R80" s="25" t="n">
        <f aca="false">SUM(M80:Q80)</f>
        <v>5.4</v>
      </c>
      <c r="S80" s="24" t="n">
        <f aca="false">H80*README!$C$11</f>
        <v>0.85</v>
      </c>
      <c r="T80" s="24" t="n">
        <f aca="false">I80*README!$C$12</f>
        <v>1.5</v>
      </c>
      <c r="U80" s="24" t="n">
        <f aca="false">J80*README!$C$13</f>
        <v>3.5</v>
      </c>
      <c r="V80" s="24" t="n">
        <f aca="false">K80*README!$C$14</f>
        <v>2.7</v>
      </c>
      <c r="W80" s="24" t="n">
        <f aca="false">L80*README!$C$15</f>
        <v>0</v>
      </c>
      <c r="X80" s="26" t="n">
        <f aca="false">SUM(S80:W80)</f>
        <v>8.55</v>
      </c>
      <c r="Y80" s="27"/>
      <c r="Z80" s="28" t="s">
        <v>127</v>
      </c>
      <c r="AA80" s="27"/>
      <c r="AB80" s="30" t="n">
        <v>1</v>
      </c>
      <c r="AC80" s="30" t="n">
        <v>1</v>
      </c>
      <c r="AD80" s="30" t="n">
        <v>0</v>
      </c>
    </row>
    <row r="81" customFormat="false" ht="15" hidden="false" customHeight="false" outlineLevel="0" collapsed="false">
      <c r="A81" s="21" t="s">
        <v>274</v>
      </c>
      <c r="B81" s="20" t="s">
        <v>378</v>
      </c>
      <c r="C81" s="20" t="s">
        <v>379</v>
      </c>
      <c r="D81" s="17" t="s">
        <v>380</v>
      </c>
      <c r="E81" s="20" t="s">
        <v>385</v>
      </c>
      <c r="F81" s="9" t="s">
        <v>386</v>
      </c>
      <c r="G81" s="21" t="s">
        <v>98</v>
      </c>
      <c r="H81" s="23" t="n">
        <v>3</v>
      </c>
      <c r="I81" s="23" t="n">
        <v>4</v>
      </c>
      <c r="J81" s="23" t="n">
        <v>18</v>
      </c>
      <c r="K81" s="23" t="n">
        <v>10</v>
      </c>
      <c r="L81" s="23" t="n">
        <v>0</v>
      </c>
      <c r="M81" s="24" t="n">
        <f aca="false">H81*README!$B$11</f>
        <v>1.65</v>
      </c>
      <c r="N81" s="24" t="n">
        <f aca="false">I81*README!$B$12</f>
        <v>1.8</v>
      </c>
      <c r="O81" s="24" t="n">
        <f aca="false">J81*README!$B$13</f>
        <v>7.2</v>
      </c>
      <c r="P81" s="24" t="n">
        <f aca="false">K81*README!$B$14</f>
        <v>6.5</v>
      </c>
      <c r="Q81" s="24" t="n">
        <f aca="false">L81*README!$B$15</f>
        <v>0</v>
      </c>
      <c r="R81" s="25" t="n">
        <f aca="false">SUM(M81:Q81)</f>
        <v>17.15</v>
      </c>
      <c r="S81" s="24" t="n">
        <f aca="false">H81*README!$C$11</f>
        <v>2.55</v>
      </c>
      <c r="T81" s="24" t="n">
        <f aca="false">I81*README!$C$12</f>
        <v>3</v>
      </c>
      <c r="U81" s="24" t="n">
        <f aca="false">J81*README!$C$13</f>
        <v>12.6</v>
      </c>
      <c r="V81" s="24" t="n">
        <f aca="false">K81*README!$C$14</f>
        <v>9</v>
      </c>
      <c r="W81" s="24" t="n">
        <f aca="false">L81*README!$C$15</f>
        <v>0</v>
      </c>
      <c r="X81" s="26" t="n">
        <f aca="false">SUM(S81:W81)</f>
        <v>27.15</v>
      </c>
      <c r="Y81" s="27"/>
      <c r="Z81" s="28" t="s">
        <v>127</v>
      </c>
      <c r="AA81" s="27" t="s">
        <v>387</v>
      </c>
      <c r="AB81" s="30" t="n">
        <v>1</v>
      </c>
      <c r="AC81" s="30" t="n">
        <v>1</v>
      </c>
      <c r="AD81" s="30" t="n">
        <v>1</v>
      </c>
    </row>
    <row r="82" customFormat="false" ht="15" hidden="false" customHeight="false" outlineLevel="0" collapsed="false">
      <c r="A82" s="21" t="s">
        <v>388</v>
      </c>
      <c r="B82" s="20" t="s">
        <v>378</v>
      </c>
      <c r="C82" s="20" t="s">
        <v>379</v>
      </c>
      <c r="D82" s="17" t="s">
        <v>380</v>
      </c>
      <c r="E82" s="20" t="s">
        <v>389</v>
      </c>
      <c r="F82" s="9" t="s">
        <v>390</v>
      </c>
      <c r="G82" s="21" t="s">
        <v>115</v>
      </c>
      <c r="H82" s="23" t="n">
        <v>2</v>
      </c>
      <c r="I82" s="23" t="n">
        <v>3</v>
      </c>
      <c r="J82" s="23" t="n">
        <v>8</v>
      </c>
      <c r="K82" s="23" t="n">
        <v>4</v>
      </c>
      <c r="L82" s="23" t="n">
        <v>0</v>
      </c>
      <c r="M82" s="24" t="n">
        <f aca="false">H82*README!$B$11</f>
        <v>1.1</v>
      </c>
      <c r="N82" s="24" t="n">
        <f aca="false">I82*README!$B$12</f>
        <v>1.35</v>
      </c>
      <c r="O82" s="24" t="n">
        <f aca="false">J82*README!$B$13</f>
        <v>3.2</v>
      </c>
      <c r="P82" s="24" t="n">
        <f aca="false">K82*README!$B$14</f>
        <v>2.6</v>
      </c>
      <c r="Q82" s="24" t="n">
        <f aca="false">L82*README!$B$15</f>
        <v>0</v>
      </c>
      <c r="R82" s="25" t="n">
        <f aca="false">SUM(M82:Q82)</f>
        <v>8.25</v>
      </c>
      <c r="S82" s="24" t="n">
        <f aca="false">H82*README!$C$11</f>
        <v>1.7</v>
      </c>
      <c r="T82" s="24" t="n">
        <f aca="false">I82*README!$C$12</f>
        <v>2.25</v>
      </c>
      <c r="U82" s="24" t="n">
        <f aca="false">J82*README!$C$13</f>
        <v>5.6</v>
      </c>
      <c r="V82" s="24" t="n">
        <f aca="false">K82*README!$C$14</f>
        <v>3.6</v>
      </c>
      <c r="W82" s="24" t="n">
        <f aca="false">L82*README!$C$15</f>
        <v>0</v>
      </c>
      <c r="X82" s="26" t="n">
        <f aca="false">SUM(S82:W82)</f>
        <v>13.15</v>
      </c>
      <c r="Y82" s="27"/>
      <c r="Z82" s="28" t="s">
        <v>127</v>
      </c>
      <c r="AA82" s="27"/>
      <c r="AB82" s="30" t="n">
        <v>1</v>
      </c>
      <c r="AC82" s="30" t="n">
        <v>1</v>
      </c>
      <c r="AD82" s="30" t="n">
        <v>0</v>
      </c>
    </row>
    <row r="83" customFormat="false" ht="15" hidden="false" customHeight="false" outlineLevel="0" collapsed="false">
      <c r="A83" s="21" t="s">
        <v>391</v>
      </c>
      <c r="B83" s="20" t="s">
        <v>378</v>
      </c>
      <c r="C83" s="20" t="s">
        <v>379</v>
      </c>
      <c r="D83" s="17" t="s">
        <v>380</v>
      </c>
      <c r="E83" s="17" t="s">
        <v>392</v>
      </c>
      <c r="F83" s="9" t="s">
        <v>393</v>
      </c>
      <c r="G83" s="21" t="s">
        <v>123</v>
      </c>
      <c r="H83" s="23" t="n">
        <v>1</v>
      </c>
      <c r="I83" s="23" t="n">
        <v>3</v>
      </c>
      <c r="J83" s="23" t="n">
        <v>10</v>
      </c>
      <c r="K83" s="23" t="n">
        <v>0</v>
      </c>
      <c r="L83" s="23" t="n">
        <v>0</v>
      </c>
      <c r="M83" s="24" t="n">
        <f aca="false">H83*README!$B$11</f>
        <v>0.55</v>
      </c>
      <c r="N83" s="24" t="n">
        <f aca="false">I83*README!$B$12</f>
        <v>1.35</v>
      </c>
      <c r="O83" s="24" t="n">
        <f aca="false">J83*README!$B$13</f>
        <v>4</v>
      </c>
      <c r="P83" s="24" t="n">
        <f aca="false">K83*README!$B$14</f>
        <v>0</v>
      </c>
      <c r="Q83" s="24" t="n">
        <f aca="false">L83*README!$B$15</f>
        <v>0</v>
      </c>
      <c r="R83" s="25" t="n">
        <f aca="false">SUM(M83:Q83)</f>
        <v>5.9</v>
      </c>
      <c r="S83" s="24" t="n">
        <f aca="false">H83*README!$C$11</f>
        <v>0.85</v>
      </c>
      <c r="T83" s="24" t="n">
        <f aca="false">I83*README!$C$12</f>
        <v>2.25</v>
      </c>
      <c r="U83" s="24" t="n">
        <f aca="false">J83*README!$C$13</f>
        <v>7</v>
      </c>
      <c r="V83" s="24" t="n">
        <f aca="false">K83*README!$C$14</f>
        <v>0</v>
      </c>
      <c r="W83" s="24" t="n">
        <f aca="false">L83*README!$C$15</f>
        <v>0</v>
      </c>
      <c r="X83" s="26" t="n">
        <f aca="false">SUM(S83:W83)</f>
        <v>10.1</v>
      </c>
      <c r="Y83" s="27"/>
      <c r="Z83" s="28" t="s">
        <v>127</v>
      </c>
      <c r="AA83" s="27"/>
      <c r="AB83" s="30" t="n">
        <v>1</v>
      </c>
      <c r="AC83" s="30" t="n">
        <v>0</v>
      </c>
      <c r="AD83" s="30" t="n">
        <v>0</v>
      </c>
    </row>
    <row r="84" customFormat="false" ht="15" hidden="false" customHeight="false" outlineLevel="0" collapsed="false">
      <c r="A84" s="21" t="s">
        <v>394</v>
      </c>
      <c r="B84" s="20" t="s">
        <v>378</v>
      </c>
      <c r="C84" s="20" t="s">
        <v>379</v>
      </c>
      <c r="D84" s="17" t="s">
        <v>380</v>
      </c>
      <c r="E84" s="20" t="s">
        <v>395</v>
      </c>
      <c r="F84" s="9" t="s">
        <v>396</v>
      </c>
      <c r="G84" s="21" t="s">
        <v>115</v>
      </c>
      <c r="H84" s="23" t="n">
        <v>0</v>
      </c>
      <c r="I84" s="23" t="n">
        <v>1</v>
      </c>
      <c r="J84" s="23" t="n">
        <v>3</v>
      </c>
      <c r="K84" s="23" t="n">
        <v>0</v>
      </c>
      <c r="L84" s="23" t="n">
        <v>0</v>
      </c>
      <c r="M84" s="24" t="n">
        <f aca="false">H84*README!$B$11</f>
        <v>0</v>
      </c>
      <c r="N84" s="24" t="n">
        <f aca="false">I84*README!$B$12</f>
        <v>0.45</v>
      </c>
      <c r="O84" s="24" t="n">
        <f aca="false">J84*README!$B$13</f>
        <v>1.2</v>
      </c>
      <c r="P84" s="24" t="n">
        <f aca="false">K84*README!$B$14</f>
        <v>0</v>
      </c>
      <c r="Q84" s="24" t="n">
        <f aca="false">L84*README!$B$15</f>
        <v>0</v>
      </c>
      <c r="R84" s="25" t="n">
        <f aca="false">SUM(M84:Q84)</f>
        <v>1.65</v>
      </c>
      <c r="S84" s="24" t="n">
        <f aca="false">H84*README!$C$11</f>
        <v>0</v>
      </c>
      <c r="T84" s="24" t="n">
        <f aca="false">I84*README!$C$12</f>
        <v>0.75</v>
      </c>
      <c r="U84" s="24" t="n">
        <f aca="false">J84*README!$C$13</f>
        <v>2.1</v>
      </c>
      <c r="V84" s="24" t="n">
        <f aca="false">K84*README!$C$14</f>
        <v>0</v>
      </c>
      <c r="W84" s="24" t="n">
        <f aca="false">L84*README!$C$15</f>
        <v>0</v>
      </c>
      <c r="X84" s="26" t="n">
        <f aca="false">SUM(S84:W84)</f>
        <v>2.85</v>
      </c>
      <c r="Y84" s="27"/>
      <c r="Z84" s="28" t="s">
        <v>127</v>
      </c>
      <c r="AA84" s="27"/>
      <c r="AB84" s="30" t="n">
        <v>1</v>
      </c>
      <c r="AC84" s="30" t="n">
        <v>1</v>
      </c>
      <c r="AD84" s="30" t="n">
        <v>0</v>
      </c>
    </row>
    <row r="85" customFormat="false" ht="15" hidden="false" customHeight="false" outlineLevel="0" collapsed="false">
      <c r="A85" s="21" t="s">
        <v>397</v>
      </c>
      <c r="B85" s="20" t="s">
        <v>378</v>
      </c>
      <c r="C85" s="20" t="s">
        <v>379</v>
      </c>
      <c r="D85" s="17" t="s">
        <v>380</v>
      </c>
      <c r="E85" s="17" t="s">
        <v>398</v>
      </c>
      <c r="F85" s="9" t="s">
        <v>399</v>
      </c>
      <c r="G85" s="21" t="s">
        <v>98</v>
      </c>
      <c r="H85" s="23" t="n">
        <v>3</v>
      </c>
      <c r="I85" s="23" t="n">
        <v>3</v>
      </c>
      <c r="J85" s="23" t="n">
        <v>2</v>
      </c>
      <c r="K85" s="23" t="n">
        <v>12</v>
      </c>
      <c r="L85" s="23" t="n">
        <v>1</v>
      </c>
      <c r="M85" s="24" t="n">
        <f aca="false">H85*README!$B$11</f>
        <v>1.65</v>
      </c>
      <c r="N85" s="24" t="n">
        <f aca="false">I85*README!$B$12</f>
        <v>1.35</v>
      </c>
      <c r="O85" s="24" t="n">
        <f aca="false">J85*README!$B$13</f>
        <v>0.8</v>
      </c>
      <c r="P85" s="24" t="n">
        <f aca="false">K85*README!$B$14</f>
        <v>7.8</v>
      </c>
      <c r="Q85" s="24" t="n">
        <f aca="false">L85*README!$B$15</f>
        <v>0.85</v>
      </c>
      <c r="R85" s="25" t="n">
        <f aca="false">SUM(M85:Q85)</f>
        <v>12.45</v>
      </c>
      <c r="S85" s="24" t="n">
        <f aca="false">H85*README!$C$11</f>
        <v>2.55</v>
      </c>
      <c r="T85" s="24" t="n">
        <f aca="false">I85*README!$C$12</f>
        <v>2.25</v>
      </c>
      <c r="U85" s="24" t="n">
        <f aca="false">J85*README!$C$13</f>
        <v>1.4</v>
      </c>
      <c r="V85" s="24" t="n">
        <f aca="false">K85*README!$C$14</f>
        <v>10.8</v>
      </c>
      <c r="W85" s="24" t="n">
        <f aca="false">L85*README!$C$15</f>
        <v>1</v>
      </c>
      <c r="X85" s="26" t="n">
        <f aca="false">SUM(S85:W85)</f>
        <v>18</v>
      </c>
      <c r="Y85" s="27"/>
      <c r="Z85" s="28" t="s">
        <v>104</v>
      </c>
      <c r="AA85" s="29" t="s">
        <v>400</v>
      </c>
      <c r="AB85" s="30" t="n">
        <v>1</v>
      </c>
      <c r="AC85" s="30" t="n">
        <v>1</v>
      </c>
      <c r="AD85" s="30" t="n">
        <v>1</v>
      </c>
    </row>
    <row r="86" customFormat="false" ht="15" hidden="false" customHeight="false" outlineLevel="0" collapsed="false">
      <c r="A86" s="21" t="s">
        <v>401</v>
      </c>
      <c r="B86" s="20" t="s">
        <v>378</v>
      </c>
      <c r="C86" s="20" t="s">
        <v>379</v>
      </c>
      <c r="D86" s="17" t="s">
        <v>380</v>
      </c>
      <c r="E86" s="20" t="s">
        <v>402</v>
      </c>
      <c r="F86" s="9" t="s">
        <v>403</v>
      </c>
      <c r="G86" s="21" t="s">
        <v>98</v>
      </c>
      <c r="H86" s="23" t="n">
        <v>2</v>
      </c>
      <c r="I86" s="23" t="n">
        <v>3</v>
      </c>
      <c r="J86" s="23" t="n">
        <v>8</v>
      </c>
      <c r="K86" s="23" t="n">
        <v>0</v>
      </c>
      <c r="L86" s="23" t="n">
        <v>0</v>
      </c>
      <c r="M86" s="24" t="n">
        <f aca="false">H86*README!$B$11</f>
        <v>1.1</v>
      </c>
      <c r="N86" s="24" t="n">
        <f aca="false">I86*README!$B$12</f>
        <v>1.35</v>
      </c>
      <c r="O86" s="24" t="n">
        <f aca="false">J86*README!$B$13</f>
        <v>3.2</v>
      </c>
      <c r="P86" s="24" t="n">
        <f aca="false">K86*README!$B$14</f>
        <v>0</v>
      </c>
      <c r="Q86" s="24" t="n">
        <f aca="false">L86*README!$B$15</f>
        <v>0</v>
      </c>
      <c r="R86" s="25" t="n">
        <f aca="false">SUM(M86:Q86)</f>
        <v>5.65</v>
      </c>
      <c r="S86" s="24" t="n">
        <f aca="false">H86*README!$C$11</f>
        <v>1.7</v>
      </c>
      <c r="T86" s="24" t="n">
        <f aca="false">I86*README!$C$12</f>
        <v>2.25</v>
      </c>
      <c r="U86" s="24" t="n">
        <f aca="false">J86*README!$C$13</f>
        <v>5.6</v>
      </c>
      <c r="V86" s="24" t="n">
        <f aca="false">K86*README!$C$14</f>
        <v>0</v>
      </c>
      <c r="W86" s="24" t="n">
        <f aca="false">L86*README!$C$15</f>
        <v>0</v>
      </c>
      <c r="X86" s="26" t="n">
        <f aca="false">SUM(S86:W86)</f>
        <v>9.55</v>
      </c>
      <c r="Y86" s="27"/>
      <c r="Z86" s="28" t="s">
        <v>127</v>
      </c>
      <c r="AA86" s="27"/>
      <c r="AB86" s="30" t="n">
        <v>1</v>
      </c>
      <c r="AC86" s="30" t="n">
        <v>1</v>
      </c>
      <c r="AD86" s="30" t="n">
        <v>0</v>
      </c>
    </row>
    <row r="87" customFormat="false" ht="15" hidden="false" customHeight="false" outlineLevel="0" collapsed="false">
      <c r="A87" s="21" t="s">
        <v>404</v>
      </c>
      <c r="B87" s="20" t="s">
        <v>378</v>
      </c>
      <c r="C87" s="20" t="s">
        <v>405</v>
      </c>
      <c r="D87" s="17" t="s">
        <v>406</v>
      </c>
      <c r="E87" s="20" t="s">
        <v>407</v>
      </c>
      <c r="F87" s="9" t="s">
        <v>408</v>
      </c>
      <c r="G87" s="21" t="s">
        <v>98</v>
      </c>
      <c r="H87" s="23" t="n">
        <v>2</v>
      </c>
      <c r="I87" s="23" t="n">
        <v>3</v>
      </c>
      <c r="J87" s="23" t="n">
        <v>6</v>
      </c>
      <c r="K87" s="23" t="n">
        <v>6</v>
      </c>
      <c r="L87" s="23" t="n">
        <v>0</v>
      </c>
      <c r="M87" s="24" t="n">
        <f aca="false">H87*README!$B$11</f>
        <v>1.1</v>
      </c>
      <c r="N87" s="24" t="n">
        <f aca="false">I87*README!$B$12</f>
        <v>1.35</v>
      </c>
      <c r="O87" s="24" t="n">
        <f aca="false">J87*README!$B$13</f>
        <v>2.4</v>
      </c>
      <c r="P87" s="24" t="n">
        <f aca="false">K87*README!$B$14</f>
        <v>3.9</v>
      </c>
      <c r="Q87" s="24" t="n">
        <f aca="false">L87*README!$B$15</f>
        <v>0</v>
      </c>
      <c r="R87" s="25" t="n">
        <f aca="false">SUM(M87:Q87)</f>
        <v>8.75</v>
      </c>
      <c r="S87" s="24" t="n">
        <f aca="false">H87*README!$C$11</f>
        <v>1.7</v>
      </c>
      <c r="T87" s="24" t="n">
        <f aca="false">I87*README!$C$12</f>
        <v>2.25</v>
      </c>
      <c r="U87" s="24" t="n">
        <f aca="false">J87*README!$C$13</f>
        <v>4.2</v>
      </c>
      <c r="V87" s="24" t="n">
        <f aca="false">K87*README!$C$14</f>
        <v>5.4</v>
      </c>
      <c r="W87" s="24" t="n">
        <f aca="false">L87*README!$C$15</f>
        <v>0</v>
      </c>
      <c r="X87" s="26" t="n">
        <f aca="false">SUM(S87:W87)</f>
        <v>13.55</v>
      </c>
      <c r="Y87" s="27"/>
      <c r="Z87" s="28" t="s">
        <v>127</v>
      </c>
      <c r="AA87" s="29" t="s">
        <v>409</v>
      </c>
      <c r="AB87" s="30" t="n">
        <v>1</v>
      </c>
      <c r="AC87" s="30" t="n">
        <v>1</v>
      </c>
      <c r="AD87" s="30" t="n">
        <v>1</v>
      </c>
    </row>
    <row r="88" customFormat="false" ht="15" hidden="false" customHeight="false" outlineLevel="0" collapsed="false">
      <c r="A88" s="21" t="s">
        <v>410</v>
      </c>
      <c r="B88" s="20" t="s">
        <v>378</v>
      </c>
      <c r="C88" s="20" t="s">
        <v>405</v>
      </c>
      <c r="D88" s="17" t="s">
        <v>406</v>
      </c>
      <c r="E88" s="20" t="s">
        <v>411</v>
      </c>
      <c r="F88" s="9" t="s">
        <v>412</v>
      </c>
      <c r="G88" s="21" t="s">
        <v>115</v>
      </c>
      <c r="H88" s="23" t="n">
        <v>1</v>
      </c>
      <c r="I88" s="23" t="n">
        <v>2</v>
      </c>
      <c r="J88" s="23" t="n">
        <v>6</v>
      </c>
      <c r="K88" s="23" t="n">
        <v>4</v>
      </c>
      <c r="L88" s="23" t="n">
        <v>0</v>
      </c>
      <c r="M88" s="24" t="n">
        <f aca="false">H88*README!$B$11</f>
        <v>0.55</v>
      </c>
      <c r="N88" s="24" t="n">
        <f aca="false">I88*README!$B$12</f>
        <v>0.9</v>
      </c>
      <c r="O88" s="24" t="n">
        <f aca="false">J88*README!$B$13</f>
        <v>2.4</v>
      </c>
      <c r="P88" s="24" t="n">
        <f aca="false">K88*README!$B$14</f>
        <v>2.6</v>
      </c>
      <c r="Q88" s="24" t="n">
        <f aca="false">L88*README!$B$15</f>
        <v>0</v>
      </c>
      <c r="R88" s="25" t="n">
        <f aca="false">SUM(M88:Q88)</f>
        <v>6.45</v>
      </c>
      <c r="S88" s="24" t="n">
        <f aca="false">H88*README!$C$11</f>
        <v>0.85</v>
      </c>
      <c r="T88" s="24" t="n">
        <f aca="false">I88*README!$C$12</f>
        <v>1.5</v>
      </c>
      <c r="U88" s="24" t="n">
        <f aca="false">J88*README!$C$13</f>
        <v>4.2</v>
      </c>
      <c r="V88" s="24" t="n">
        <f aca="false">K88*README!$C$14</f>
        <v>3.6</v>
      </c>
      <c r="W88" s="24" t="n">
        <f aca="false">L88*README!$C$15</f>
        <v>0</v>
      </c>
      <c r="X88" s="26" t="n">
        <f aca="false">SUM(S88:W88)</f>
        <v>10.15</v>
      </c>
      <c r="Y88" s="27"/>
      <c r="Z88" s="28" t="s">
        <v>127</v>
      </c>
      <c r="AA88" s="29" t="s">
        <v>413</v>
      </c>
      <c r="AB88" s="30" t="n">
        <v>1</v>
      </c>
      <c r="AC88" s="30" t="n">
        <v>1</v>
      </c>
      <c r="AD88" s="30" t="n">
        <v>0</v>
      </c>
    </row>
    <row r="89" customFormat="false" ht="15" hidden="false" customHeight="false" outlineLevel="0" collapsed="false">
      <c r="A89" s="21" t="s">
        <v>414</v>
      </c>
      <c r="B89" s="20" t="s">
        <v>378</v>
      </c>
      <c r="C89" s="20" t="s">
        <v>405</v>
      </c>
      <c r="D89" s="17" t="s">
        <v>406</v>
      </c>
      <c r="E89" s="20" t="s">
        <v>415</v>
      </c>
      <c r="F89" s="9" t="s">
        <v>416</v>
      </c>
      <c r="G89" s="21" t="s">
        <v>115</v>
      </c>
      <c r="H89" s="23" t="n">
        <v>1</v>
      </c>
      <c r="I89" s="23" t="n">
        <v>2</v>
      </c>
      <c r="J89" s="23" t="n">
        <v>6</v>
      </c>
      <c r="K89" s="23" t="n">
        <v>4</v>
      </c>
      <c r="L89" s="23" t="n">
        <v>0</v>
      </c>
      <c r="M89" s="24" t="n">
        <f aca="false">H89*README!$B$11</f>
        <v>0.55</v>
      </c>
      <c r="N89" s="24" t="n">
        <f aca="false">I89*README!$B$12</f>
        <v>0.9</v>
      </c>
      <c r="O89" s="24" t="n">
        <f aca="false">J89*README!$B$13</f>
        <v>2.4</v>
      </c>
      <c r="P89" s="24" t="n">
        <f aca="false">K89*README!$B$14</f>
        <v>2.6</v>
      </c>
      <c r="Q89" s="24" t="n">
        <f aca="false">L89*README!$B$15</f>
        <v>0</v>
      </c>
      <c r="R89" s="25" t="n">
        <f aca="false">SUM(M89:Q89)</f>
        <v>6.45</v>
      </c>
      <c r="S89" s="24" t="n">
        <f aca="false">H89*README!$C$11</f>
        <v>0.85</v>
      </c>
      <c r="T89" s="24" t="n">
        <f aca="false">I89*README!$C$12</f>
        <v>1.5</v>
      </c>
      <c r="U89" s="24" t="n">
        <f aca="false">J89*README!$C$13</f>
        <v>4.2</v>
      </c>
      <c r="V89" s="24" t="n">
        <f aca="false">K89*README!$C$14</f>
        <v>3.6</v>
      </c>
      <c r="W89" s="24" t="n">
        <f aca="false">L89*README!$C$15</f>
        <v>0</v>
      </c>
      <c r="X89" s="26" t="n">
        <f aca="false">SUM(S89:W89)</f>
        <v>10.15</v>
      </c>
      <c r="Y89" s="27"/>
      <c r="Z89" s="28" t="s">
        <v>127</v>
      </c>
      <c r="AA89" s="29" t="s">
        <v>417</v>
      </c>
      <c r="AB89" s="30" t="n">
        <v>1</v>
      </c>
      <c r="AC89" s="30" t="n">
        <v>1</v>
      </c>
      <c r="AD89" s="30" t="n">
        <v>0</v>
      </c>
    </row>
    <row r="90" customFormat="false" ht="15" hidden="false" customHeight="false" outlineLevel="0" collapsed="false">
      <c r="A90" s="21" t="s">
        <v>203</v>
      </c>
      <c r="B90" s="20" t="s">
        <v>378</v>
      </c>
      <c r="C90" s="20" t="s">
        <v>405</v>
      </c>
      <c r="D90" s="17" t="s">
        <v>406</v>
      </c>
      <c r="E90" s="17" t="s">
        <v>418</v>
      </c>
      <c r="F90" s="9" t="s">
        <v>419</v>
      </c>
      <c r="G90" s="21" t="s">
        <v>115</v>
      </c>
      <c r="H90" s="23" t="n">
        <v>3</v>
      </c>
      <c r="I90" s="23" t="n">
        <v>6</v>
      </c>
      <c r="J90" s="23" t="n">
        <v>18</v>
      </c>
      <c r="K90" s="23" t="n">
        <v>12</v>
      </c>
      <c r="L90" s="23" t="n">
        <v>0</v>
      </c>
      <c r="M90" s="24" t="n">
        <f aca="false">H90*README!$B$11</f>
        <v>1.65</v>
      </c>
      <c r="N90" s="24" t="n">
        <f aca="false">I90*README!$B$12</f>
        <v>2.7</v>
      </c>
      <c r="O90" s="24" t="n">
        <f aca="false">J90*README!$B$13</f>
        <v>7.2</v>
      </c>
      <c r="P90" s="24" t="n">
        <f aca="false">K90*README!$B$14</f>
        <v>7.8</v>
      </c>
      <c r="Q90" s="24" t="n">
        <f aca="false">L90*README!$B$15</f>
        <v>0</v>
      </c>
      <c r="R90" s="25" t="n">
        <f aca="false">SUM(M90:Q90)</f>
        <v>19.35</v>
      </c>
      <c r="S90" s="24" t="n">
        <f aca="false">H90*README!$C$11</f>
        <v>2.55</v>
      </c>
      <c r="T90" s="24" t="n">
        <f aca="false">I90*README!$C$12</f>
        <v>4.5</v>
      </c>
      <c r="U90" s="24" t="n">
        <f aca="false">J90*README!$C$13</f>
        <v>12.6</v>
      </c>
      <c r="V90" s="24" t="n">
        <f aca="false">K90*README!$C$14</f>
        <v>10.8</v>
      </c>
      <c r="W90" s="24" t="n">
        <f aca="false">L90*README!$C$15</f>
        <v>0</v>
      </c>
      <c r="X90" s="26" t="n">
        <f aca="false">SUM(S90:W90)</f>
        <v>30.45</v>
      </c>
      <c r="Y90" s="27"/>
      <c r="Z90" s="28" t="s">
        <v>127</v>
      </c>
      <c r="AA90" s="27" t="s">
        <v>420</v>
      </c>
      <c r="AB90" s="30" t="n">
        <v>1</v>
      </c>
      <c r="AC90" s="30" t="n">
        <v>1</v>
      </c>
      <c r="AD90" s="30" t="n">
        <v>0</v>
      </c>
    </row>
    <row r="91" customFormat="false" ht="15" hidden="false" customHeight="false" outlineLevel="0" collapsed="false">
      <c r="A91" s="21" t="s">
        <v>421</v>
      </c>
      <c r="B91" s="20" t="s">
        <v>378</v>
      </c>
      <c r="C91" s="20" t="s">
        <v>405</v>
      </c>
      <c r="D91" s="17" t="s">
        <v>406</v>
      </c>
      <c r="E91" s="17" t="s">
        <v>422</v>
      </c>
      <c r="F91" s="9" t="s">
        <v>423</v>
      </c>
      <c r="G91" s="21" t="s">
        <v>115</v>
      </c>
      <c r="H91" s="23" t="n">
        <v>2</v>
      </c>
      <c r="I91" s="23" t="n">
        <v>4</v>
      </c>
      <c r="J91" s="23" t="n">
        <v>6</v>
      </c>
      <c r="K91" s="23" t="n">
        <v>0</v>
      </c>
      <c r="L91" s="23" t="n">
        <v>0</v>
      </c>
      <c r="M91" s="24" t="n">
        <f aca="false">H91*README!$B$11</f>
        <v>1.1</v>
      </c>
      <c r="N91" s="24" t="n">
        <f aca="false">I91*README!$B$12</f>
        <v>1.8</v>
      </c>
      <c r="O91" s="24" t="n">
        <f aca="false">J91*README!$B$13</f>
        <v>2.4</v>
      </c>
      <c r="P91" s="24" t="n">
        <f aca="false">K91*README!$B$14</f>
        <v>0</v>
      </c>
      <c r="Q91" s="24" t="n">
        <f aca="false">L91*README!$B$15</f>
        <v>0</v>
      </c>
      <c r="R91" s="25" t="n">
        <f aca="false">SUM(M91:Q91)</f>
        <v>5.3</v>
      </c>
      <c r="S91" s="24" t="n">
        <f aca="false">H91*README!$C$11</f>
        <v>1.7</v>
      </c>
      <c r="T91" s="24" t="n">
        <f aca="false">I91*README!$C$12</f>
        <v>3</v>
      </c>
      <c r="U91" s="24" t="n">
        <f aca="false">J91*README!$C$13</f>
        <v>4.2</v>
      </c>
      <c r="V91" s="24" t="n">
        <f aca="false">K91*README!$C$14</f>
        <v>0</v>
      </c>
      <c r="W91" s="24" t="n">
        <f aca="false">L91*README!$C$15</f>
        <v>0</v>
      </c>
      <c r="X91" s="26" t="n">
        <f aca="false">SUM(S91:W91)</f>
        <v>8.9</v>
      </c>
      <c r="Y91" s="27"/>
      <c r="Z91" s="28" t="s">
        <v>127</v>
      </c>
      <c r="AA91" s="27"/>
      <c r="AB91" s="30" t="n">
        <v>1</v>
      </c>
      <c r="AC91" s="30" t="n">
        <v>1</v>
      </c>
      <c r="AD91" s="30" t="n">
        <v>0</v>
      </c>
    </row>
    <row r="92" customFormat="false" ht="15" hidden="false" customHeight="false" outlineLevel="0" collapsed="false">
      <c r="A92" s="21" t="s">
        <v>424</v>
      </c>
      <c r="B92" s="20" t="s">
        <v>378</v>
      </c>
      <c r="C92" s="20" t="s">
        <v>405</v>
      </c>
      <c r="D92" s="17" t="s">
        <v>406</v>
      </c>
      <c r="E92" s="17" t="s">
        <v>425</v>
      </c>
      <c r="F92" s="9" t="s">
        <v>426</v>
      </c>
      <c r="G92" s="21" t="s">
        <v>115</v>
      </c>
      <c r="H92" s="23" t="n">
        <v>6</v>
      </c>
      <c r="I92" s="23" t="n">
        <v>6</v>
      </c>
      <c r="J92" s="23" t="n">
        <v>6</v>
      </c>
      <c r="K92" s="23" t="n">
        <v>0</v>
      </c>
      <c r="L92" s="23" t="n">
        <v>0</v>
      </c>
      <c r="M92" s="24" t="n">
        <f aca="false">H92*README!$B$11</f>
        <v>3.3</v>
      </c>
      <c r="N92" s="24" t="n">
        <f aca="false">I92*README!$B$12</f>
        <v>2.7</v>
      </c>
      <c r="O92" s="24" t="n">
        <f aca="false">J92*README!$B$13</f>
        <v>2.4</v>
      </c>
      <c r="P92" s="24" t="n">
        <f aca="false">K92*README!$B$14</f>
        <v>0</v>
      </c>
      <c r="Q92" s="24" t="n">
        <f aca="false">L92*README!$B$15</f>
        <v>0</v>
      </c>
      <c r="R92" s="25" t="n">
        <f aca="false">SUM(M92:Q92)</f>
        <v>8.4</v>
      </c>
      <c r="S92" s="24" t="n">
        <f aca="false">H92*README!$C$11</f>
        <v>5.1</v>
      </c>
      <c r="T92" s="24" t="n">
        <f aca="false">I92*README!$C$12</f>
        <v>4.5</v>
      </c>
      <c r="U92" s="24" t="n">
        <f aca="false">J92*README!$C$13</f>
        <v>4.2</v>
      </c>
      <c r="V92" s="24" t="n">
        <f aca="false">K92*README!$C$14</f>
        <v>0</v>
      </c>
      <c r="W92" s="24" t="n">
        <f aca="false">L92*README!$C$15</f>
        <v>0</v>
      </c>
      <c r="X92" s="26" t="n">
        <f aca="false">SUM(S92:W92)</f>
        <v>13.8</v>
      </c>
      <c r="Y92" s="27" t="s">
        <v>155</v>
      </c>
      <c r="Z92" s="28" t="s">
        <v>127</v>
      </c>
      <c r="AA92" s="27" t="s">
        <v>427</v>
      </c>
      <c r="AB92" s="30" t="n">
        <v>1</v>
      </c>
      <c r="AC92" s="30" t="n">
        <v>1</v>
      </c>
      <c r="AD92" s="30" t="n">
        <v>0</v>
      </c>
    </row>
    <row r="93" customFormat="false" ht="15" hidden="false" customHeight="false" outlineLevel="0" collapsed="false">
      <c r="A93" s="21" t="s">
        <v>428</v>
      </c>
      <c r="B93" s="20" t="s">
        <v>378</v>
      </c>
      <c r="C93" s="20" t="s">
        <v>405</v>
      </c>
      <c r="D93" s="17" t="s">
        <v>406</v>
      </c>
      <c r="E93" s="17" t="s">
        <v>429</v>
      </c>
      <c r="F93" s="9" t="s">
        <v>430</v>
      </c>
      <c r="G93" s="21" t="s">
        <v>123</v>
      </c>
      <c r="H93" s="23" t="n">
        <v>1</v>
      </c>
      <c r="I93" s="23" t="n">
        <v>2</v>
      </c>
      <c r="J93" s="23" t="n">
        <v>3</v>
      </c>
      <c r="K93" s="23" t="n">
        <v>2</v>
      </c>
      <c r="L93" s="23" t="n">
        <v>0</v>
      </c>
      <c r="M93" s="24" t="n">
        <f aca="false">H93*README!$B$11</f>
        <v>0.55</v>
      </c>
      <c r="N93" s="24" t="n">
        <f aca="false">I93*README!$B$12</f>
        <v>0.9</v>
      </c>
      <c r="O93" s="24" t="n">
        <f aca="false">J93*README!$B$13</f>
        <v>1.2</v>
      </c>
      <c r="P93" s="24" t="n">
        <f aca="false">K93*README!$B$14</f>
        <v>1.3</v>
      </c>
      <c r="Q93" s="24" t="n">
        <f aca="false">L93*README!$B$15</f>
        <v>0</v>
      </c>
      <c r="R93" s="25" t="n">
        <f aca="false">SUM(M93:Q93)</f>
        <v>3.95</v>
      </c>
      <c r="S93" s="24" t="n">
        <f aca="false">H93*README!$C$11</f>
        <v>0.85</v>
      </c>
      <c r="T93" s="24" t="n">
        <f aca="false">I93*README!$C$12</f>
        <v>1.5</v>
      </c>
      <c r="U93" s="24" t="n">
        <f aca="false">J93*README!$C$13</f>
        <v>2.1</v>
      </c>
      <c r="V93" s="24" t="n">
        <f aca="false">K93*README!$C$14</f>
        <v>1.8</v>
      </c>
      <c r="W93" s="24" t="n">
        <f aca="false">L93*README!$C$15</f>
        <v>0</v>
      </c>
      <c r="X93" s="26" t="n">
        <f aca="false">SUM(S93:W93)</f>
        <v>6.25</v>
      </c>
      <c r="Y93" s="27"/>
      <c r="Z93" s="28" t="s">
        <v>127</v>
      </c>
      <c r="AA93" s="27"/>
      <c r="AB93" s="30" t="n">
        <v>1</v>
      </c>
      <c r="AC93" s="30" t="n">
        <v>0</v>
      </c>
      <c r="AD93" s="30" t="n">
        <v>0</v>
      </c>
    </row>
    <row r="94" customFormat="false" ht="15" hidden="false" customHeight="false" outlineLevel="0" collapsed="false">
      <c r="A94" s="21" t="s">
        <v>222</v>
      </c>
      <c r="B94" s="20" t="s">
        <v>431</v>
      </c>
      <c r="C94" s="20" t="s">
        <v>432</v>
      </c>
      <c r="D94" s="17" t="s">
        <v>433</v>
      </c>
      <c r="E94" s="20" t="s">
        <v>434</v>
      </c>
      <c r="F94" s="9" t="s">
        <v>435</v>
      </c>
      <c r="G94" s="21" t="s">
        <v>123</v>
      </c>
      <c r="H94" s="23" t="n">
        <v>4</v>
      </c>
      <c r="I94" s="23" t="n">
        <v>6</v>
      </c>
      <c r="J94" s="23" t="n">
        <v>6</v>
      </c>
      <c r="K94" s="23" t="n">
        <v>4</v>
      </c>
      <c r="L94" s="23" t="n">
        <v>0</v>
      </c>
      <c r="M94" s="24" t="n">
        <f aca="false">H94*README!$B$11</f>
        <v>2.2</v>
      </c>
      <c r="N94" s="24" t="n">
        <f aca="false">I94*README!$B$12</f>
        <v>2.7</v>
      </c>
      <c r="O94" s="24" t="n">
        <f aca="false">J94*README!$B$13</f>
        <v>2.4</v>
      </c>
      <c r="P94" s="24" t="n">
        <f aca="false">K94*README!$B$14</f>
        <v>2.6</v>
      </c>
      <c r="Q94" s="24" t="n">
        <f aca="false">L94*README!$B$15</f>
        <v>0</v>
      </c>
      <c r="R94" s="25" t="n">
        <f aca="false">SUM(M94:Q94)</f>
        <v>9.9</v>
      </c>
      <c r="S94" s="24" t="n">
        <f aca="false">H94*README!$C$11</f>
        <v>3.4</v>
      </c>
      <c r="T94" s="24" t="n">
        <f aca="false">I94*README!$C$12</f>
        <v>4.5</v>
      </c>
      <c r="U94" s="24" t="n">
        <f aca="false">J94*README!$C$13</f>
        <v>4.2</v>
      </c>
      <c r="V94" s="24" t="n">
        <f aca="false">K94*README!$C$14</f>
        <v>3.6</v>
      </c>
      <c r="W94" s="24" t="n">
        <f aca="false">L94*README!$C$15</f>
        <v>0</v>
      </c>
      <c r="X94" s="26" t="n">
        <f aca="false">SUM(S94:W94)</f>
        <v>15.7</v>
      </c>
      <c r="Y94" s="27"/>
      <c r="Z94" s="28" t="s">
        <v>127</v>
      </c>
      <c r="AA94" s="27"/>
      <c r="AB94" s="30" t="n">
        <v>1</v>
      </c>
      <c r="AC94" s="30" t="n">
        <v>1</v>
      </c>
      <c r="AD94" s="30" t="n">
        <v>0</v>
      </c>
    </row>
    <row r="95" customFormat="false" ht="15" hidden="false" customHeight="false" outlineLevel="0" collapsed="false">
      <c r="A95" s="21" t="s">
        <v>436</v>
      </c>
      <c r="B95" s="20" t="s">
        <v>431</v>
      </c>
      <c r="C95" s="20" t="s">
        <v>432</v>
      </c>
      <c r="D95" s="17" t="s">
        <v>433</v>
      </c>
      <c r="E95" s="20" t="s">
        <v>437</v>
      </c>
      <c r="F95" s="9" t="s">
        <v>438</v>
      </c>
      <c r="G95" s="21" t="s">
        <v>123</v>
      </c>
      <c r="H95" s="23" t="n">
        <v>2</v>
      </c>
      <c r="I95" s="23" t="n">
        <v>4</v>
      </c>
      <c r="J95" s="23" t="n">
        <v>4</v>
      </c>
      <c r="K95" s="23" t="n">
        <v>0</v>
      </c>
      <c r="L95" s="23" t="n">
        <v>0</v>
      </c>
      <c r="M95" s="24" t="n">
        <f aca="false">H95*README!$B$11</f>
        <v>1.1</v>
      </c>
      <c r="N95" s="24" t="n">
        <f aca="false">I95*README!$B$12</f>
        <v>1.8</v>
      </c>
      <c r="O95" s="24" t="n">
        <f aca="false">J95*README!$B$13</f>
        <v>1.6</v>
      </c>
      <c r="P95" s="24" t="n">
        <f aca="false">K95*README!$B$14</f>
        <v>0</v>
      </c>
      <c r="Q95" s="24" t="n">
        <f aca="false">L95*README!$B$15</f>
        <v>0</v>
      </c>
      <c r="R95" s="25" t="n">
        <f aca="false">SUM(M95:Q95)</f>
        <v>4.5</v>
      </c>
      <c r="S95" s="24" t="n">
        <f aca="false">H95*README!$C$11</f>
        <v>1.7</v>
      </c>
      <c r="T95" s="24" t="n">
        <f aca="false">I95*README!$C$12</f>
        <v>3</v>
      </c>
      <c r="U95" s="24" t="n">
        <f aca="false">J95*README!$C$13</f>
        <v>2.8</v>
      </c>
      <c r="V95" s="24" t="n">
        <f aca="false">K95*README!$C$14</f>
        <v>0</v>
      </c>
      <c r="W95" s="24" t="n">
        <f aca="false">L95*README!$C$15</f>
        <v>0</v>
      </c>
      <c r="X95" s="26" t="n">
        <f aca="false">SUM(S95:W95)</f>
        <v>7.5</v>
      </c>
      <c r="Y95" s="27"/>
      <c r="Z95" s="28" t="s">
        <v>127</v>
      </c>
      <c r="AA95" s="27"/>
      <c r="AB95" s="30" t="n">
        <v>1</v>
      </c>
      <c r="AC95" s="30" t="n">
        <v>1</v>
      </c>
      <c r="AD95" s="30" t="n">
        <v>0</v>
      </c>
    </row>
    <row r="96" customFormat="false" ht="15" hidden="false" customHeight="false" outlineLevel="0" collapsed="false">
      <c r="A96" s="21" t="s">
        <v>439</v>
      </c>
      <c r="B96" s="20" t="s">
        <v>431</v>
      </c>
      <c r="C96" s="20" t="s">
        <v>432</v>
      </c>
      <c r="D96" s="17" t="s">
        <v>433</v>
      </c>
      <c r="E96" s="20" t="s">
        <v>440</v>
      </c>
      <c r="F96" s="9" t="s">
        <v>441</v>
      </c>
      <c r="G96" s="21" t="s">
        <v>123</v>
      </c>
      <c r="H96" s="23" t="n">
        <v>2</v>
      </c>
      <c r="I96" s="23" t="n">
        <v>4</v>
      </c>
      <c r="J96" s="23" t="n">
        <v>4</v>
      </c>
      <c r="K96" s="23" t="n">
        <v>0</v>
      </c>
      <c r="L96" s="23" t="n">
        <v>0</v>
      </c>
      <c r="M96" s="24" t="n">
        <f aca="false">H96*README!$B$11</f>
        <v>1.1</v>
      </c>
      <c r="N96" s="24" t="n">
        <f aca="false">I96*README!$B$12</f>
        <v>1.8</v>
      </c>
      <c r="O96" s="24" t="n">
        <f aca="false">J96*README!$B$13</f>
        <v>1.6</v>
      </c>
      <c r="P96" s="24" t="n">
        <f aca="false">K96*README!$B$14</f>
        <v>0</v>
      </c>
      <c r="Q96" s="24" t="n">
        <f aca="false">L96*README!$B$15</f>
        <v>0</v>
      </c>
      <c r="R96" s="25" t="n">
        <f aca="false">SUM(M96:Q96)</f>
        <v>4.5</v>
      </c>
      <c r="S96" s="24" t="n">
        <f aca="false">H96*README!$C$11</f>
        <v>1.7</v>
      </c>
      <c r="T96" s="24" t="n">
        <f aca="false">I96*README!$C$12</f>
        <v>3</v>
      </c>
      <c r="U96" s="24" t="n">
        <f aca="false">J96*README!$C$13</f>
        <v>2.8</v>
      </c>
      <c r="V96" s="24" t="n">
        <f aca="false">K96*README!$C$14</f>
        <v>0</v>
      </c>
      <c r="W96" s="24" t="n">
        <f aca="false">L96*README!$C$15</f>
        <v>0</v>
      </c>
      <c r="X96" s="26" t="n">
        <f aca="false">SUM(S96:W96)</f>
        <v>7.5</v>
      </c>
      <c r="Y96" s="27"/>
      <c r="Z96" s="28" t="s">
        <v>127</v>
      </c>
      <c r="AA96" s="27"/>
      <c r="AB96" s="30" t="n">
        <v>1</v>
      </c>
      <c r="AC96" s="30" t="n">
        <v>1</v>
      </c>
      <c r="AD96" s="30" t="n">
        <v>0</v>
      </c>
    </row>
    <row r="97" customFormat="false" ht="15" hidden="false" customHeight="false" outlineLevel="0" collapsed="false">
      <c r="A97" s="21" t="s">
        <v>442</v>
      </c>
      <c r="B97" s="20" t="s">
        <v>431</v>
      </c>
      <c r="C97" s="20" t="s">
        <v>432</v>
      </c>
      <c r="D97" s="17" t="s">
        <v>433</v>
      </c>
      <c r="E97" s="20" t="s">
        <v>443</v>
      </c>
      <c r="F97" s="9" t="s">
        <v>444</v>
      </c>
      <c r="G97" s="21" t="s">
        <v>123</v>
      </c>
      <c r="H97" s="23" t="n">
        <v>2</v>
      </c>
      <c r="I97" s="23" t="n">
        <v>4</v>
      </c>
      <c r="J97" s="23" t="n">
        <v>4</v>
      </c>
      <c r="K97" s="23" t="n">
        <v>0</v>
      </c>
      <c r="L97" s="23" t="n">
        <v>0</v>
      </c>
      <c r="M97" s="24" t="n">
        <f aca="false">H97*README!$B$11</f>
        <v>1.1</v>
      </c>
      <c r="N97" s="24" t="n">
        <f aca="false">I97*README!$B$12</f>
        <v>1.8</v>
      </c>
      <c r="O97" s="24" t="n">
        <f aca="false">J97*README!$B$13</f>
        <v>1.6</v>
      </c>
      <c r="P97" s="24" t="n">
        <f aca="false">K97*README!$B$14</f>
        <v>0</v>
      </c>
      <c r="Q97" s="24" t="n">
        <f aca="false">L97*README!$B$15</f>
        <v>0</v>
      </c>
      <c r="R97" s="25" t="n">
        <f aca="false">SUM(M97:Q97)</f>
        <v>4.5</v>
      </c>
      <c r="S97" s="24" t="n">
        <f aca="false">H97*README!$C$11</f>
        <v>1.7</v>
      </c>
      <c r="T97" s="24" t="n">
        <f aca="false">I97*README!$C$12</f>
        <v>3</v>
      </c>
      <c r="U97" s="24" t="n">
        <f aca="false">J97*README!$C$13</f>
        <v>2.8</v>
      </c>
      <c r="V97" s="24" t="n">
        <f aca="false">K97*README!$C$14</f>
        <v>0</v>
      </c>
      <c r="W97" s="24" t="n">
        <f aca="false">L97*README!$C$15</f>
        <v>0</v>
      </c>
      <c r="X97" s="26" t="n">
        <f aca="false">SUM(S97:W97)</f>
        <v>7.5</v>
      </c>
      <c r="Y97" s="27"/>
      <c r="Z97" s="28" t="s">
        <v>127</v>
      </c>
      <c r="AA97" s="27"/>
      <c r="AB97" s="30" t="n">
        <v>1</v>
      </c>
      <c r="AC97" s="30" t="n">
        <v>1</v>
      </c>
      <c r="AD97" s="30" t="n">
        <v>0</v>
      </c>
    </row>
    <row r="98" customFormat="false" ht="15" hidden="false" customHeight="false" outlineLevel="0" collapsed="false">
      <c r="A98" s="21" t="s">
        <v>445</v>
      </c>
      <c r="B98" s="20" t="s">
        <v>431</v>
      </c>
      <c r="C98" s="20" t="s">
        <v>432</v>
      </c>
      <c r="D98" s="17" t="s">
        <v>433</v>
      </c>
      <c r="E98" s="20" t="s">
        <v>446</v>
      </c>
      <c r="F98" s="9" t="s">
        <v>446</v>
      </c>
      <c r="G98" s="21" t="s">
        <v>123</v>
      </c>
      <c r="H98" s="23" t="n">
        <v>2</v>
      </c>
      <c r="I98" s="23" t="n">
        <v>4</v>
      </c>
      <c r="J98" s="23" t="n">
        <v>4</v>
      </c>
      <c r="K98" s="23" t="n">
        <v>0</v>
      </c>
      <c r="L98" s="23" t="n">
        <v>0</v>
      </c>
      <c r="M98" s="24" t="n">
        <f aca="false">H98*README!$B$11</f>
        <v>1.1</v>
      </c>
      <c r="N98" s="24" t="n">
        <f aca="false">I98*README!$B$12</f>
        <v>1.8</v>
      </c>
      <c r="O98" s="24" t="n">
        <f aca="false">J98*README!$B$13</f>
        <v>1.6</v>
      </c>
      <c r="P98" s="24" t="n">
        <f aca="false">K98*README!$B$14</f>
        <v>0</v>
      </c>
      <c r="Q98" s="24" t="n">
        <f aca="false">L98*README!$B$15</f>
        <v>0</v>
      </c>
      <c r="R98" s="25" t="n">
        <f aca="false">SUM(M98:Q98)</f>
        <v>4.5</v>
      </c>
      <c r="S98" s="24" t="n">
        <f aca="false">H98*README!$C$11</f>
        <v>1.7</v>
      </c>
      <c r="T98" s="24" t="n">
        <f aca="false">I98*README!$C$12</f>
        <v>3</v>
      </c>
      <c r="U98" s="24" t="n">
        <f aca="false">J98*README!$C$13</f>
        <v>2.8</v>
      </c>
      <c r="V98" s="24" t="n">
        <f aca="false">K98*README!$C$14</f>
        <v>0</v>
      </c>
      <c r="W98" s="24" t="n">
        <f aca="false">L98*README!$C$15</f>
        <v>0</v>
      </c>
      <c r="X98" s="26" t="n">
        <f aca="false">SUM(S98:W98)</f>
        <v>7.5</v>
      </c>
      <c r="Y98" s="27"/>
      <c r="Z98" s="28" t="s">
        <v>127</v>
      </c>
      <c r="AA98" s="27"/>
      <c r="AB98" s="30" t="n">
        <v>1</v>
      </c>
      <c r="AC98" s="30" t="n">
        <v>1</v>
      </c>
      <c r="AD98" s="30" t="n">
        <v>0</v>
      </c>
    </row>
    <row r="99" customFormat="false" ht="15" hidden="false" customHeight="false" outlineLevel="0" collapsed="false">
      <c r="A99" s="21" t="s">
        <v>447</v>
      </c>
      <c r="B99" s="20" t="s">
        <v>431</v>
      </c>
      <c r="C99" s="20" t="s">
        <v>432</v>
      </c>
      <c r="D99" s="17" t="s">
        <v>433</v>
      </c>
      <c r="E99" s="20" t="s">
        <v>448</v>
      </c>
      <c r="F99" s="9" t="s">
        <v>449</v>
      </c>
      <c r="G99" s="21" t="s">
        <v>138</v>
      </c>
      <c r="H99" s="23" t="n">
        <v>2</v>
      </c>
      <c r="I99" s="23" t="n">
        <v>4</v>
      </c>
      <c r="J99" s="23" t="n">
        <v>6</v>
      </c>
      <c r="K99" s="23" t="n">
        <v>0</v>
      </c>
      <c r="L99" s="23" t="n">
        <v>2</v>
      </c>
      <c r="M99" s="24" t="n">
        <f aca="false">H99*README!$B$11</f>
        <v>1.1</v>
      </c>
      <c r="N99" s="24" t="n">
        <f aca="false">I99*README!$B$12</f>
        <v>1.8</v>
      </c>
      <c r="O99" s="24" t="n">
        <f aca="false">J99*README!$B$13</f>
        <v>2.4</v>
      </c>
      <c r="P99" s="24" t="n">
        <f aca="false">K99*README!$B$14</f>
        <v>0</v>
      </c>
      <c r="Q99" s="24" t="n">
        <f aca="false">L99*README!$B$15</f>
        <v>1.7</v>
      </c>
      <c r="R99" s="25" t="n">
        <f aca="false">SUM(M99:Q99)</f>
        <v>7</v>
      </c>
      <c r="S99" s="24" t="n">
        <f aca="false">H99*README!$C$11</f>
        <v>1.7</v>
      </c>
      <c r="T99" s="24" t="n">
        <f aca="false">I99*README!$C$12</f>
        <v>3</v>
      </c>
      <c r="U99" s="24" t="n">
        <f aca="false">J99*README!$C$13</f>
        <v>4.2</v>
      </c>
      <c r="V99" s="24" t="n">
        <f aca="false">K99*README!$C$14</f>
        <v>0</v>
      </c>
      <c r="W99" s="24" t="n">
        <f aca="false">L99*README!$C$15</f>
        <v>2</v>
      </c>
      <c r="X99" s="26" t="n">
        <f aca="false">SUM(S99:W99)</f>
        <v>10.9</v>
      </c>
      <c r="Y99" s="27"/>
      <c r="Z99" s="28" t="s">
        <v>127</v>
      </c>
      <c r="AA99" s="27"/>
      <c r="AB99" s="30" t="n">
        <v>1</v>
      </c>
      <c r="AC99" s="30" t="n">
        <v>0</v>
      </c>
      <c r="AD99" s="30" t="n">
        <v>0</v>
      </c>
    </row>
    <row r="100" customFormat="false" ht="15" hidden="false" customHeight="false" outlineLevel="0" collapsed="false">
      <c r="A100" s="21" t="s">
        <v>450</v>
      </c>
      <c r="B100" s="20" t="s">
        <v>431</v>
      </c>
      <c r="C100" s="20" t="s">
        <v>432</v>
      </c>
      <c r="D100" s="17" t="s">
        <v>433</v>
      </c>
      <c r="E100" s="20" t="s">
        <v>451</v>
      </c>
      <c r="F100" s="9" t="s">
        <v>452</v>
      </c>
      <c r="G100" s="21" t="s">
        <v>138</v>
      </c>
      <c r="H100" s="23" t="n">
        <v>2</v>
      </c>
      <c r="I100" s="23" t="n">
        <v>4</v>
      </c>
      <c r="J100" s="23" t="n">
        <v>6</v>
      </c>
      <c r="K100" s="23" t="n">
        <v>0</v>
      </c>
      <c r="L100" s="23" t="n">
        <v>2</v>
      </c>
      <c r="M100" s="24" t="n">
        <f aca="false">H100*README!$B$11</f>
        <v>1.1</v>
      </c>
      <c r="N100" s="24" t="n">
        <f aca="false">I100*README!$B$12</f>
        <v>1.8</v>
      </c>
      <c r="O100" s="24" t="n">
        <f aca="false">J100*README!$B$13</f>
        <v>2.4</v>
      </c>
      <c r="P100" s="24" t="n">
        <f aca="false">K100*README!$B$14</f>
        <v>0</v>
      </c>
      <c r="Q100" s="24" t="n">
        <f aca="false">L100*README!$B$15</f>
        <v>1.7</v>
      </c>
      <c r="R100" s="25" t="n">
        <f aca="false">SUM(M100:Q100)</f>
        <v>7</v>
      </c>
      <c r="S100" s="24" t="n">
        <f aca="false">H100*README!$C$11</f>
        <v>1.7</v>
      </c>
      <c r="T100" s="24" t="n">
        <f aca="false">I100*README!$C$12</f>
        <v>3</v>
      </c>
      <c r="U100" s="24" t="n">
        <f aca="false">J100*README!$C$13</f>
        <v>4.2</v>
      </c>
      <c r="V100" s="24" t="n">
        <f aca="false">K100*README!$C$14</f>
        <v>0</v>
      </c>
      <c r="W100" s="24" t="n">
        <f aca="false">L100*README!$C$15</f>
        <v>2</v>
      </c>
      <c r="X100" s="26" t="n">
        <f aca="false">SUM(S100:W100)</f>
        <v>10.9</v>
      </c>
      <c r="Y100" s="27"/>
      <c r="Z100" s="28" t="s">
        <v>127</v>
      </c>
      <c r="AA100" s="27"/>
      <c r="AB100" s="30" t="n">
        <v>1</v>
      </c>
      <c r="AC100" s="30" t="n">
        <v>0</v>
      </c>
      <c r="AD100" s="30" t="n">
        <v>0</v>
      </c>
    </row>
    <row r="101" customFormat="false" ht="15" hidden="false" customHeight="false" outlineLevel="0" collapsed="false">
      <c r="A101" s="21" t="s">
        <v>453</v>
      </c>
      <c r="B101" s="20" t="s">
        <v>431</v>
      </c>
      <c r="C101" s="20" t="s">
        <v>432</v>
      </c>
      <c r="D101" s="17" t="s">
        <v>433</v>
      </c>
      <c r="E101" s="20" t="s">
        <v>454</v>
      </c>
      <c r="F101" s="9" t="s">
        <v>455</v>
      </c>
      <c r="G101" s="21" t="s">
        <v>123</v>
      </c>
      <c r="H101" s="23" t="n">
        <v>3</v>
      </c>
      <c r="I101" s="23" t="n">
        <v>6</v>
      </c>
      <c r="J101" s="23" t="n">
        <v>8</v>
      </c>
      <c r="K101" s="23" t="n">
        <v>0</v>
      </c>
      <c r="L101" s="23" t="n">
        <v>0</v>
      </c>
      <c r="M101" s="24" t="n">
        <f aca="false">H101*README!$B$11</f>
        <v>1.65</v>
      </c>
      <c r="N101" s="24" t="n">
        <f aca="false">I101*README!$B$12</f>
        <v>2.7</v>
      </c>
      <c r="O101" s="24" t="n">
        <f aca="false">J101*README!$B$13</f>
        <v>3.2</v>
      </c>
      <c r="P101" s="24" t="n">
        <f aca="false">K101*README!$B$14</f>
        <v>0</v>
      </c>
      <c r="Q101" s="24" t="n">
        <f aca="false">L101*README!$B$15</f>
        <v>0</v>
      </c>
      <c r="R101" s="25" t="n">
        <f aca="false">SUM(M101:Q101)</f>
        <v>7.55</v>
      </c>
      <c r="S101" s="24" t="n">
        <f aca="false">H101*README!$C$11</f>
        <v>2.55</v>
      </c>
      <c r="T101" s="24" t="n">
        <f aca="false">I101*README!$C$12</f>
        <v>4.5</v>
      </c>
      <c r="U101" s="24" t="n">
        <f aca="false">J101*README!$C$13</f>
        <v>5.6</v>
      </c>
      <c r="V101" s="24" t="n">
        <f aca="false">K101*README!$C$14</f>
        <v>0</v>
      </c>
      <c r="W101" s="24" t="n">
        <f aca="false">L101*README!$C$15</f>
        <v>0</v>
      </c>
      <c r="X101" s="26" t="n">
        <f aca="false">SUM(S101:W101)</f>
        <v>12.65</v>
      </c>
      <c r="Y101" s="27"/>
      <c r="Z101" s="28" t="s">
        <v>127</v>
      </c>
      <c r="AA101" s="27"/>
      <c r="AB101" s="30" t="n">
        <v>1</v>
      </c>
      <c r="AC101" s="30" t="n">
        <v>1</v>
      </c>
      <c r="AD101" s="30" t="n">
        <v>0</v>
      </c>
    </row>
    <row r="102" customFormat="false" ht="15" hidden="false" customHeight="false" outlineLevel="0" collapsed="false">
      <c r="A102" s="21" t="s">
        <v>456</v>
      </c>
      <c r="B102" s="20" t="s">
        <v>431</v>
      </c>
      <c r="C102" s="20" t="s">
        <v>432</v>
      </c>
      <c r="D102" s="17" t="s">
        <v>433</v>
      </c>
      <c r="E102" s="17" t="s">
        <v>457</v>
      </c>
      <c r="F102" s="9" t="s">
        <v>458</v>
      </c>
      <c r="G102" s="21" t="s">
        <v>138</v>
      </c>
      <c r="H102" s="23" t="n">
        <v>6</v>
      </c>
      <c r="I102" s="23" t="n">
        <v>12</v>
      </c>
      <c r="J102" s="23" t="n">
        <v>12</v>
      </c>
      <c r="K102" s="23" t="n">
        <v>0</v>
      </c>
      <c r="L102" s="23" t="n">
        <v>0</v>
      </c>
      <c r="M102" s="24" t="n">
        <f aca="false">H102*README!$B$11</f>
        <v>3.3</v>
      </c>
      <c r="N102" s="24" t="n">
        <f aca="false">I102*README!$B$12</f>
        <v>5.4</v>
      </c>
      <c r="O102" s="24" t="n">
        <f aca="false">J102*README!$B$13</f>
        <v>4.8</v>
      </c>
      <c r="P102" s="24" t="n">
        <f aca="false">K102*README!$B$14</f>
        <v>0</v>
      </c>
      <c r="Q102" s="24" t="n">
        <f aca="false">L102*README!$B$15</f>
        <v>0</v>
      </c>
      <c r="R102" s="25" t="n">
        <f aca="false">SUM(M102:Q102)</f>
        <v>13.5</v>
      </c>
      <c r="S102" s="24" t="n">
        <f aca="false">H102*README!$C$11</f>
        <v>5.1</v>
      </c>
      <c r="T102" s="24" t="n">
        <f aca="false">I102*README!$C$12</f>
        <v>9</v>
      </c>
      <c r="U102" s="24" t="n">
        <f aca="false">J102*README!$C$13</f>
        <v>8.4</v>
      </c>
      <c r="V102" s="24" t="n">
        <f aca="false">K102*README!$C$14</f>
        <v>0</v>
      </c>
      <c r="W102" s="24" t="n">
        <f aca="false">L102*README!$C$15</f>
        <v>0</v>
      </c>
      <c r="X102" s="26" t="n">
        <f aca="false">SUM(S102:W102)</f>
        <v>22.5</v>
      </c>
      <c r="Y102" s="27"/>
      <c r="Z102" s="28" t="s">
        <v>127</v>
      </c>
      <c r="AA102" s="27"/>
      <c r="AB102" s="30" t="n">
        <v>1</v>
      </c>
      <c r="AC102" s="30" t="n">
        <v>0</v>
      </c>
      <c r="AD102" s="30" t="n">
        <v>0</v>
      </c>
    </row>
    <row r="103" customFormat="false" ht="15" hidden="false" customHeight="false" outlineLevel="0" collapsed="false">
      <c r="A103" s="21" t="s">
        <v>459</v>
      </c>
      <c r="B103" s="20" t="s">
        <v>431</v>
      </c>
      <c r="C103" s="20" t="s">
        <v>432</v>
      </c>
      <c r="D103" s="17" t="s">
        <v>433</v>
      </c>
      <c r="E103" s="17" t="s">
        <v>460</v>
      </c>
      <c r="F103" s="9" t="s">
        <v>461</v>
      </c>
      <c r="G103" s="21" t="s">
        <v>123</v>
      </c>
      <c r="H103" s="23" t="n">
        <v>4</v>
      </c>
      <c r="I103" s="23" t="n">
        <v>8</v>
      </c>
      <c r="J103" s="23" t="n">
        <v>8</v>
      </c>
      <c r="K103" s="23" t="n">
        <v>0</v>
      </c>
      <c r="L103" s="23" t="n">
        <v>0</v>
      </c>
      <c r="M103" s="24" t="n">
        <f aca="false">H103*README!$B$11</f>
        <v>2.2</v>
      </c>
      <c r="N103" s="24" t="n">
        <f aca="false">I103*README!$B$12</f>
        <v>3.6</v>
      </c>
      <c r="O103" s="24" t="n">
        <f aca="false">J103*README!$B$13</f>
        <v>3.2</v>
      </c>
      <c r="P103" s="24" t="n">
        <f aca="false">K103*README!$B$14</f>
        <v>0</v>
      </c>
      <c r="Q103" s="24" t="n">
        <f aca="false">L103*README!$B$15</f>
        <v>0</v>
      </c>
      <c r="R103" s="25" t="n">
        <f aca="false">SUM(M103:Q103)</f>
        <v>9</v>
      </c>
      <c r="S103" s="24" t="n">
        <f aca="false">H103*README!$C$11</f>
        <v>3.4</v>
      </c>
      <c r="T103" s="24" t="n">
        <f aca="false">I103*README!$C$12</f>
        <v>6</v>
      </c>
      <c r="U103" s="24" t="n">
        <f aca="false">J103*README!$C$13</f>
        <v>5.6</v>
      </c>
      <c r="V103" s="24" t="n">
        <f aca="false">K103*README!$C$14</f>
        <v>0</v>
      </c>
      <c r="W103" s="24" t="n">
        <f aca="false">L103*README!$C$15</f>
        <v>0</v>
      </c>
      <c r="X103" s="26" t="n">
        <f aca="false">SUM(S103:W103)</f>
        <v>15</v>
      </c>
      <c r="Y103" s="27"/>
      <c r="Z103" s="28" t="s">
        <v>127</v>
      </c>
      <c r="AA103" s="27"/>
      <c r="AB103" s="30" t="n">
        <v>1</v>
      </c>
      <c r="AC103" s="30" t="n">
        <v>1</v>
      </c>
      <c r="AD103" s="30" t="n">
        <v>0</v>
      </c>
    </row>
    <row r="104" customFormat="false" ht="15" hidden="false" customHeight="false" outlineLevel="0" collapsed="false">
      <c r="A104" s="21" t="s">
        <v>462</v>
      </c>
      <c r="B104" s="20" t="s">
        <v>431</v>
      </c>
      <c r="C104" s="20" t="s">
        <v>432</v>
      </c>
      <c r="D104" s="17" t="s">
        <v>433</v>
      </c>
      <c r="E104" s="20" t="s">
        <v>463</v>
      </c>
      <c r="F104" s="9" t="s">
        <v>463</v>
      </c>
      <c r="G104" s="21" t="s">
        <v>138</v>
      </c>
      <c r="H104" s="23" t="n">
        <v>4</v>
      </c>
      <c r="I104" s="23" t="n">
        <v>10</v>
      </c>
      <c r="J104" s="23" t="n">
        <v>14</v>
      </c>
      <c r="K104" s="23" t="n">
        <v>0</v>
      </c>
      <c r="L104" s="23" t="n">
        <v>2</v>
      </c>
      <c r="M104" s="24" t="n">
        <f aca="false">H104*README!$B$11</f>
        <v>2.2</v>
      </c>
      <c r="N104" s="24" t="n">
        <f aca="false">I104*README!$B$12</f>
        <v>4.5</v>
      </c>
      <c r="O104" s="24" t="n">
        <f aca="false">J104*README!$B$13</f>
        <v>5.6</v>
      </c>
      <c r="P104" s="24" t="n">
        <f aca="false">K104*README!$B$14</f>
        <v>0</v>
      </c>
      <c r="Q104" s="24" t="n">
        <f aca="false">L104*README!$B$15</f>
        <v>1.7</v>
      </c>
      <c r="R104" s="25" t="n">
        <f aca="false">SUM(M104:Q104)</f>
        <v>14</v>
      </c>
      <c r="S104" s="24" t="n">
        <f aca="false">H104*README!$C$11</f>
        <v>3.4</v>
      </c>
      <c r="T104" s="24" t="n">
        <f aca="false">I104*README!$C$12</f>
        <v>7.5</v>
      </c>
      <c r="U104" s="24" t="n">
        <f aca="false">J104*README!$C$13</f>
        <v>9.8</v>
      </c>
      <c r="V104" s="24" t="n">
        <f aca="false">K104*README!$C$14</f>
        <v>0</v>
      </c>
      <c r="W104" s="24" t="n">
        <f aca="false">L104*README!$C$15</f>
        <v>2</v>
      </c>
      <c r="X104" s="26" t="n">
        <f aca="false">SUM(S104:W104)</f>
        <v>22.7</v>
      </c>
      <c r="Y104" s="27"/>
      <c r="Z104" s="28" t="s">
        <v>127</v>
      </c>
      <c r="AA104" s="27"/>
      <c r="AB104" s="30" t="n">
        <v>1</v>
      </c>
      <c r="AC104" s="30" t="n">
        <v>0</v>
      </c>
      <c r="AD104" s="30" t="n">
        <v>0</v>
      </c>
    </row>
    <row r="105" customFormat="false" ht="15" hidden="false" customHeight="false" outlineLevel="0" collapsed="false">
      <c r="A105" s="21" t="s">
        <v>464</v>
      </c>
      <c r="B105" s="20" t="s">
        <v>431</v>
      </c>
      <c r="C105" s="20" t="s">
        <v>432</v>
      </c>
      <c r="D105" s="17" t="s">
        <v>433</v>
      </c>
      <c r="E105" s="20" t="s">
        <v>465</v>
      </c>
      <c r="F105" s="9" t="s">
        <v>466</v>
      </c>
      <c r="G105" s="21" t="s">
        <v>123</v>
      </c>
      <c r="H105" s="23" t="n">
        <v>2</v>
      </c>
      <c r="I105" s="23" t="n">
        <v>4</v>
      </c>
      <c r="J105" s="23" t="n">
        <v>4</v>
      </c>
      <c r="K105" s="23" t="n">
        <v>0</v>
      </c>
      <c r="L105" s="23" t="n">
        <v>4</v>
      </c>
      <c r="M105" s="24" t="n">
        <f aca="false">H105*README!$B$11</f>
        <v>1.1</v>
      </c>
      <c r="N105" s="24" t="n">
        <f aca="false">I105*README!$B$12</f>
        <v>1.8</v>
      </c>
      <c r="O105" s="24" t="n">
        <f aca="false">J105*README!$B$13</f>
        <v>1.6</v>
      </c>
      <c r="P105" s="24" t="n">
        <f aca="false">K105*README!$B$14</f>
        <v>0</v>
      </c>
      <c r="Q105" s="24" t="n">
        <f aca="false">L105*README!$B$15</f>
        <v>3.4</v>
      </c>
      <c r="R105" s="25" t="n">
        <f aca="false">SUM(M105:Q105)</f>
        <v>7.9</v>
      </c>
      <c r="S105" s="24" t="n">
        <f aca="false">H105*README!$C$11</f>
        <v>1.7</v>
      </c>
      <c r="T105" s="24" t="n">
        <f aca="false">I105*README!$C$12</f>
        <v>3</v>
      </c>
      <c r="U105" s="24" t="n">
        <f aca="false">J105*README!$C$13</f>
        <v>2.8</v>
      </c>
      <c r="V105" s="24" t="n">
        <f aca="false">K105*README!$C$14</f>
        <v>0</v>
      </c>
      <c r="W105" s="24" t="n">
        <f aca="false">L105*README!$C$15</f>
        <v>4</v>
      </c>
      <c r="X105" s="26" t="n">
        <f aca="false">SUM(S105:W105)</f>
        <v>11.5</v>
      </c>
      <c r="Y105" s="27"/>
      <c r="Z105" s="28" t="s">
        <v>127</v>
      </c>
      <c r="AA105" s="27"/>
      <c r="AB105" s="30" t="n">
        <v>1</v>
      </c>
      <c r="AC105" s="30" t="n">
        <v>1</v>
      </c>
      <c r="AD105" s="30" t="n">
        <v>0</v>
      </c>
    </row>
    <row r="106" customFormat="false" ht="15" hidden="false" customHeight="false" outlineLevel="0" collapsed="false">
      <c r="A106" s="21" t="s">
        <v>467</v>
      </c>
      <c r="B106" s="20" t="s">
        <v>431</v>
      </c>
      <c r="C106" s="20" t="s">
        <v>432</v>
      </c>
      <c r="D106" s="17" t="s">
        <v>433</v>
      </c>
      <c r="E106" s="17" t="s">
        <v>468</v>
      </c>
      <c r="F106" s="9" t="s">
        <v>469</v>
      </c>
      <c r="G106" s="21" t="s">
        <v>138</v>
      </c>
      <c r="H106" s="23" t="n">
        <v>3</v>
      </c>
      <c r="I106" s="23" t="n">
        <v>8</v>
      </c>
      <c r="J106" s="23" t="n">
        <v>12</v>
      </c>
      <c r="K106" s="23" t="n">
        <v>0</v>
      </c>
      <c r="L106" s="23" t="n">
        <v>0</v>
      </c>
      <c r="M106" s="24" t="n">
        <f aca="false">H106*README!$B$11</f>
        <v>1.65</v>
      </c>
      <c r="N106" s="24" t="n">
        <f aca="false">I106*README!$B$12</f>
        <v>3.6</v>
      </c>
      <c r="O106" s="24" t="n">
        <f aca="false">J106*README!$B$13</f>
        <v>4.8</v>
      </c>
      <c r="P106" s="24" t="n">
        <f aca="false">K106*README!$B$14</f>
        <v>0</v>
      </c>
      <c r="Q106" s="24" t="n">
        <f aca="false">L106*README!$B$15</f>
        <v>0</v>
      </c>
      <c r="R106" s="25" t="n">
        <f aca="false">SUM(M106:Q106)</f>
        <v>10.05</v>
      </c>
      <c r="S106" s="24" t="n">
        <f aca="false">H106*README!$C$11</f>
        <v>2.55</v>
      </c>
      <c r="T106" s="24" t="n">
        <f aca="false">I106*README!$C$12</f>
        <v>6</v>
      </c>
      <c r="U106" s="24" t="n">
        <f aca="false">J106*README!$C$13</f>
        <v>8.4</v>
      </c>
      <c r="V106" s="24" t="n">
        <f aca="false">K106*README!$C$14</f>
        <v>0</v>
      </c>
      <c r="W106" s="24" t="n">
        <f aca="false">L106*README!$C$15</f>
        <v>0</v>
      </c>
      <c r="X106" s="26" t="n">
        <f aca="false">SUM(S106:W106)</f>
        <v>16.95</v>
      </c>
      <c r="Y106" s="27"/>
      <c r="Z106" s="28" t="s">
        <v>127</v>
      </c>
      <c r="AA106" s="27"/>
      <c r="AB106" s="30" t="n">
        <v>1</v>
      </c>
      <c r="AC106" s="30" t="n">
        <v>0</v>
      </c>
      <c r="AD106" s="30" t="n">
        <v>0</v>
      </c>
    </row>
    <row r="107" customFormat="false" ht="15" hidden="false" customHeight="false" outlineLevel="0" collapsed="false">
      <c r="A107" s="21" t="s">
        <v>470</v>
      </c>
      <c r="B107" s="20" t="s">
        <v>431</v>
      </c>
      <c r="C107" s="20" t="s">
        <v>432</v>
      </c>
      <c r="D107" s="17" t="s">
        <v>433</v>
      </c>
      <c r="E107" s="20" t="s">
        <v>471</v>
      </c>
      <c r="F107" s="9" t="s">
        <v>472</v>
      </c>
      <c r="G107" s="21" t="s">
        <v>138</v>
      </c>
      <c r="H107" s="23" t="n">
        <v>1</v>
      </c>
      <c r="I107" s="23" t="n">
        <v>4</v>
      </c>
      <c r="J107" s="23" t="n">
        <v>4</v>
      </c>
      <c r="K107" s="23" t="n">
        <v>0</v>
      </c>
      <c r="L107" s="23" t="n">
        <v>0</v>
      </c>
      <c r="M107" s="24" t="n">
        <f aca="false">H107*README!$B$11</f>
        <v>0.55</v>
      </c>
      <c r="N107" s="24" t="n">
        <f aca="false">I107*README!$B$12</f>
        <v>1.8</v>
      </c>
      <c r="O107" s="24" t="n">
        <f aca="false">J107*README!$B$13</f>
        <v>1.6</v>
      </c>
      <c r="P107" s="24" t="n">
        <f aca="false">K107*README!$B$14</f>
        <v>0</v>
      </c>
      <c r="Q107" s="24" t="n">
        <f aca="false">L107*README!$B$15</f>
        <v>0</v>
      </c>
      <c r="R107" s="25" t="n">
        <f aca="false">SUM(M107:Q107)</f>
        <v>3.95</v>
      </c>
      <c r="S107" s="24" t="n">
        <f aca="false">H107*README!$C$11</f>
        <v>0.85</v>
      </c>
      <c r="T107" s="24" t="n">
        <f aca="false">I107*README!$C$12</f>
        <v>3</v>
      </c>
      <c r="U107" s="24" t="n">
        <f aca="false">J107*README!$C$13</f>
        <v>2.8</v>
      </c>
      <c r="V107" s="24" t="n">
        <f aca="false">K107*README!$C$14</f>
        <v>0</v>
      </c>
      <c r="W107" s="24" t="n">
        <f aca="false">L107*README!$C$15</f>
        <v>0</v>
      </c>
      <c r="X107" s="26" t="n">
        <f aca="false">SUM(S107:W107)</f>
        <v>6.65</v>
      </c>
      <c r="Y107" s="27"/>
      <c r="Z107" s="28" t="s">
        <v>127</v>
      </c>
      <c r="AA107" s="27"/>
      <c r="AB107" s="30" t="n">
        <v>1</v>
      </c>
      <c r="AC107" s="30" t="n">
        <v>0</v>
      </c>
      <c r="AD107" s="30" t="n">
        <v>0</v>
      </c>
    </row>
    <row r="108" customFormat="false" ht="15" hidden="false" customHeight="false" outlineLevel="0" collapsed="false">
      <c r="A108" s="21" t="s">
        <v>473</v>
      </c>
      <c r="B108" s="20" t="s">
        <v>431</v>
      </c>
      <c r="C108" s="20" t="s">
        <v>432</v>
      </c>
      <c r="D108" s="17" t="s">
        <v>433</v>
      </c>
      <c r="E108" s="17" t="s">
        <v>474</v>
      </c>
      <c r="F108" s="9" t="s">
        <v>475</v>
      </c>
      <c r="G108" s="21" t="s">
        <v>138</v>
      </c>
      <c r="H108" s="23" t="n">
        <v>2</v>
      </c>
      <c r="I108" s="23" t="n">
        <v>4</v>
      </c>
      <c r="J108" s="23" t="n">
        <v>16</v>
      </c>
      <c r="K108" s="23" t="n">
        <v>0</v>
      </c>
      <c r="L108" s="23" t="n">
        <v>0</v>
      </c>
      <c r="M108" s="24" t="n">
        <f aca="false">H108*README!$B$11</f>
        <v>1.1</v>
      </c>
      <c r="N108" s="24" t="n">
        <f aca="false">I108*README!$B$12</f>
        <v>1.8</v>
      </c>
      <c r="O108" s="24" t="n">
        <f aca="false">J108*README!$B$13</f>
        <v>6.4</v>
      </c>
      <c r="P108" s="24" t="n">
        <f aca="false">K108*README!$B$14</f>
        <v>0</v>
      </c>
      <c r="Q108" s="24" t="n">
        <f aca="false">L108*README!$B$15</f>
        <v>0</v>
      </c>
      <c r="R108" s="25" t="n">
        <f aca="false">SUM(M108:Q108)</f>
        <v>9.3</v>
      </c>
      <c r="S108" s="24" t="n">
        <f aca="false">H108*README!$C$11</f>
        <v>1.7</v>
      </c>
      <c r="T108" s="24" t="n">
        <f aca="false">I108*README!$C$12</f>
        <v>3</v>
      </c>
      <c r="U108" s="24" t="n">
        <f aca="false">J108*README!$C$13</f>
        <v>11.2</v>
      </c>
      <c r="V108" s="24" t="n">
        <f aca="false">K108*README!$C$14</f>
        <v>0</v>
      </c>
      <c r="W108" s="24" t="n">
        <f aca="false">L108*README!$C$15</f>
        <v>0</v>
      </c>
      <c r="X108" s="26" t="n">
        <f aca="false">SUM(S108:W108)</f>
        <v>15.9</v>
      </c>
      <c r="Y108" s="27" t="s">
        <v>476</v>
      </c>
      <c r="Z108" s="28" t="s">
        <v>477</v>
      </c>
      <c r="AA108" s="27" t="s">
        <v>478</v>
      </c>
      <c r="AB108" s="30" t="n">
        <v>1</v>
      </c>
      <c r="AC108" s="30" t="n">
        <v>0</v>
      </c>
      <c r="AD108" s="30" t="n">
        <v>0</v>
      </c>
    </row>
    <row r="109" customFormat="false" ht="15" hidden="false" customHeight="false" outlineLevel="0" collapsed="false">
      <c r="A109" s="21" t="s">
        <v>479</v>
      </c>
      <c r="B109" s="20" t="s">
        <v>480</v>
      </c>
      <c r="C109" s="20" t="s">
        <v>481</v>
      </c>
      <c r="D109" s="17" t="s">
        <v>482</v>
      </c>
      <c r="E109" s="17" t="s">
        <v>483</v>
      </c>
      <c r="F109" s="9" t="s">
        <v>484</v>
      </c>
      <c r="G109" s="21" t="s">
        <v>98</v>
      </c>
      <c r="H109" s="23" t="n">
        <v>1</v>
      </c>
      <c r="I109" s="23" t="n">
        <v>4</v>
      </c>
      <c r="J109" s="23" t="n">
        <v>8</v>
      </c>
      <c r="K109" s="23" t="n">
        <v>0</v>
      </c>
      <c r="L109" s="23" t="n">
        <v>0</v>
      </c>
      <c r="M109" s="24" t="n">
        <f aca="false">H109*README!$B$11</f>
        <v>0.55</v>
      </c>
      <c r="N109" s="24" t="n">
        <f aca="false">I109*README!$B$12</f>
        <v>1.8</v>
      </c>
      <c r="O109" s="24" t="n">
        <f aca="false">J109*README!$B$13</f>
        <v>3.2</v>
      </c>
      <c r="P109" s="24" t="n">
        <f aca="false">K109*README!$B$14</f>
        <v>0</v>
      </c>
      <c r="Q109" s="24" t="n">
        <f aca="false">L109*README!$B$15</f>
        <v>0</v>
      </c>
      <c r="R109" s="25" t="n">
        <f aca="false">SUM(M109:Q109)</f>
        <v>5.55</v>
      </c>
      <c r="S109" s="24" t="n">
        <f aca="false">H109*README!$C$11</f>
        <v>0.85</v>
      </c>
      <c r="T109" s="24" t="n">
        <f aca="false">I109*README!$C$12</f>
        <v>3</v>
      </c>
      <c r="U109" s="24" t="n">
        <f aca="false">J109*README!$C$13</f>
        <v>5.6</v>
      </c>
      <c r="V109" s="24" t="n">
        <f aca="false">K109*README!$C$14</f>
        <v>0</v>
      </c>
      <c r="W109" s="24" t="n">
        <f aca="false">L109*README!$C$15</f>
        <v>0</v>
      </c>
      <c r="X109" s="26" t="n">
        <f aca="false">SUM(S109:W109)</f>
        <v>9.45</v>
      </c>
      <c r="Y109" s="27"/>
      <c r="Z109" s="28" t="s">
        <v>127</v>
      </c>
      <c r="AA109" s="27"/>
      <c r="AB109" s="30" t="n">
        <v>1</v>
      </c>
      <c r="AC109" s="30" t="n">
        <v>1</v>
      </c>
      <c r="AD109" s="30" t="n">
        <v>1</v>
      </c>
    </row>
    <row r="110" customFormat="false" ht="15" hidden="false" customHeight="false" outlineLevel="0" collapsed="false">
      <c r="A110" s="21" t="s">
        <v>485</v>
      </c>
      <c r="B110" s="20" t="s">
        <v>480</v>
      </c>
      <c r="C110" s="20" t="s">
        <v>481</v>
      </c>
      <c r="D110" s="17" t="s">
        <v>482</v>
      </c>
      <c r="E110" s="17" t="s">
        <v>486</v>
      </c>
      <c r="F110" s="9" t="s">
        <v>487</v>
      </c>
      <c r="G110" s="21" t="s">
        <v>98</v>
      </c>
      <c r="H110" s="23" t="n">
        <v>1</v>
      </c>
      <c r="I110" s="23" t="n">
        <v>3</v>
      </c>
      <c r="J110" s="23" t="n">
        <v>8</v>
      </c>
      <c r="K110" s="23" t="n">
        <v>0</v>
      </c>
      <c r="L110" s="23" t="n">
        <v>0</v>
      </c>
      <c r="M110" s="24" t="n">
        <f aca="false">H110*README!$B$11</f>
        <v>0.55</v>
      </c>
      <c r="N110" s="24" t="n">
        <f aca="false">I110*README!$B$12</f>
        <v>1.35</v>
      </c>
      <c r="O110" s="24" t="n">
        <f aca="false">J110*README!$B$13</f>
        <v>3.2</v>
      </c>
      <c r="P110" s="24" t="n">
        <f aca="false">K110*README!$B$14</f>
        <v>0</v>
      </c>
      <c r="Q110" s="24" t="n">
        <f aca="false">L110*README!$B$15</f>
        <v>0</v>
      </c>
      <c r="R110" s="25" t="n">
        <f aca="false">SUM(M110:Q110)</f>
        <v>5.1</v>
      </c>
      <c r="S110" s="24" t="n">
        <f aca="false">H110*README!$C$11</f>
        <v>0.85</v>
      </c>
      <c r="T110" s="24" t="n">
        <f aca="false">I110*README!$C$12</f>
        <v>2.25</v>
      </c>
      <c r="U110" s="24" t="n">
        <f aca="false">J110*README!$C$13</f>
        <v>5.6</v>
      </c>
      <c r="V110" s="24" t="n">
        <f aca="false">K110*README!$C$14</f>
        <v>0</v>
      </c>
      <c r="W110" s="24" t="n">
        <f aca="false">L110*README!$C$15</f>
        <v>0</v>
      </c>
      <c r="X110" s="26" t="n">
        <f aca="false">SUM(S110:W110)</f>
        <v>8.7</v>
      </c>
      <c r="Y110" s="27"/>
      <c r="Z110" s="28" t="s">
        <v>127</v>
      </c>
      <c r="AA110" s="27"/>
      <c r="AB110" s="30" t="n">
        <v>1</v>
      </c>
      <c r="AC110" s="30" t="n">
        <v>1</v>
      </c>
      <c r="AD110" s="30" t="n">
        <v>1</v>
      </c>
    </row>
    <row r="111" customFormat="false" ht="15" hidden="false" customHeight="false" outlineLevel="0" collapsed="false">
      <c r="A111" s="21" t="s">
        <v>488</v>
      </c>
      <c r="B111" s="20" t="s">
        <v>480</v>
      </c>
      <c r="C111" s="20" t="s">
        <v>481</v>
      </c>
      <c r="D111" s="17" t="s">
        <v>482</v>
      </c>
      <c r="E111" s="17" t="s">
        <v>489</v>
      </c>
      <c r="F111" s="9" t="s">
        <v>490</v>
      </c>
      <c r="G111" s="21" t="s">
        <v>98</v>
      </c>
      <c r="H111" s="23" t="n">
        <v>2</v>
      </c>
      <c r="I111" s="23" t="n">
        <v>3</v>
      </c>
      <c r="J111" s="23" t="n">
        <v>8</v>
      </c>
      <c r="K111" s="23" t="n">
        <v>4</v>
      </c>
      <c r="L111" s="23" t="n">
        <v>1</v>
      </c>
      <c r="M111" s="24" t="n">
        <f aca="false">H111*README!$B$11</f>
        <v>1.1</v>
      </c>
      <c r="N111" s="24" t="n">
        <f aca="false">I111*README!$B$12</f>
        <v>1.35</v>
      </c>
      <c r="O111" s="24" t="n">
        <f aca="false">J111*README!$B$13</f>
        <v>3.2</v>
      </c>
      <c r="P111" s="24" t="n">
        <f aca="false">K111*README!$B$14</f>
        <v>2.6</v>
      </c>
      <c r="Q111" s="24" t="n">
        <f aca="false">L111*README!$B$15</f>
        <v>0.85</v>
      </c>
      <c r="R111" s="25" t="n">
        <f aca="false">SUM(M111:Q111)</f>
        <v>9.1</v>
      </c>
      <c r="S111" s="24" t="n">
        <f aca="false">H111*README!$C$11</f>
        <v>1.7</v>
      </c>
      <c r="T111" s="24" t="n">
        <f aca="false">I111*README!$C$12</f>
        <v>2.25</v>
      </c>
      <c r="U111" s="24" t="n">
        <f aca="false">J111*README!$C$13</f>
        <v>5.6</v>
      </c>
      <c r="V111" s="24" t="n">
        <f aca="false">K111*README!$C$14</f>
        <v>3.6</v>
      </c>
      <c r="W111" s="24" t="n">
        <f aca="false">L111*README!$C$15</f>
        <v>1</v>
      </c>
      <c r="X111" s="26" t="n">
        <f aca="false">SUM(S111:W111)</f>
        <v>14.15</v>
      </c>
      <c r="Y111" s="27"/>
      <c r="Z111" s="28" t="s">
        <v>127</v>
      </c>
      <c r="AA111" s="27" t="s">
        <v>491</v>
      </c>
      <c r="AB111" s="30" t="n">
        <v>1</v>
      </c>
      <c r="AC111" s="30" t="n">
        <v>1</v>
      </c>
      <c r="AD111" s="30" t="n">
        <v>1</v>
      </c>
    </row>
    <row r="112" customFormat="false" ht="15" hidden="false" customHeight="false" outlineLevel="0" collapsed="false">
      <c r="A112" s="21" t="s">
        <v>492</v>
      </c>
      <c r="B112" s="20" t="s">
        <v>480</v>
      </c>
      <c r="C112" s="20" t="s">
        <v>481</v>
      </c>
      <c r="D112" s="17" t="s">
        <v>482</v>
      </c>
      <c r="E112" s="20" t="s">
        <v>493</v>
      </c>
      <c r="F112" s="9" t="s">
        <v>494</v>
      </c>
      <c r="G112" s="21" t="s">
        <v>123</v>
      </c>
      <c r="H112" s="23" t="n">
        <v>0</v>
      </c>
      <c r="I112" s="23" t="n">
        <v>2</v>
      </c>
      <c r="J112" s="23" t="n">
        <v>6</v>
      </c>
      <c r="K112" s="23" t="n">
        <v>0</v>
      </c>
      <c r="L112" s="23" t="n">
        <v>0</v>
      </c>
      <c r="M112" s="24" t="n">
        <f aca="false">H112*README!$B$11</f>
        <v>0</v>
      </c>
      <c r="N112" s="24" t="n">
        <f aca="false">I112*README!$B$12</f>
        <v>0.9</v>
      </c>
      <c r="O112" s="24" t="n">
        <f aca="false">J112*README!$B$13</f>
        <v>2.4</v>
      </c>
      <c r="P112" s="24" t="n">
        <f aca="false">K112*README!$B$14</f>
        <v>0</v>
      </c>
      <c r="Q112" s="24" t="n">
        <f aca="false">L112*README!$B$15</f>
        <v>0</v>
      </c>
      <c r="R112" s="25" t="n">
        <f aca="false">SUM(M112:Q112)</f>
        <v>3.3</v>
      </c>
      <c r="S112" s="24" t="n">
        <f aca="false">H112*README!$C$11</f>
        <v>0</v>
      </c>
      <c r="T112" s="24" t="n">
        <f aca="false">I112*README!$C$12</f>
        <v>1.5</v>
      </c>
      <c r="U112" s="24" t="n">
        <f aca="false">J112*README!$C$13</f>
        <v>4.2</v>
      </c>
      <c r="V112" s="24" t="n">
        <f aca="false">K112*README!$C$14</f>
        <v>0</v>
      </c>
      <c r="W112" s="24" t="n">
        <f aca="false">L112*README!$C$15</f>
        <v>0</v>
      </c>
      <c r="X112" s="26" t="n">
        <f aca="false">SUM(S112:W112)</f>
        <v>5.7</v>
      </c>
      <c r="Y112" s="27"/>
      <c r="Z112" s="28" t="s">
        <v>127</v>
      </c>
      <c r="AA112" s="27"/>
      <c r="AB112" s="30" t="n">
        <v>1</v>
      </c>
      <c r="AC112" s="30" t="n">
        <v>0</v>
      </c>
      <c r="AD112" s="30" t="n">
        <v>0</v>
      </c>
    </row>
    <row r="113" customFormat="false" ht="15" hidden="false" customHeight="false" outlineLevel="0" collapsed="false">
      <c r="A113" s="21" t="s">
        <v>495</v>
      </c>
      <c r="B113" s="20" t="s">
        <v>480</v>
      </c>
      <c r="C113" s="20" t="s">
        <v>481</v>
      </c>
      <c r="D113" s="17" t="s">
        <v>482</v>
      </c>
      <c r="E113" s="20" t="s">
        <v>496</v>
      </c>
      <c r="F113" s="9" t="s">
        <v>497</v>
      </c>
      <c r="G113" s="21" t="s">
        <v>98</v>
      </c>
      <c r="H113" s="23" t="n">
        <v>0</v>
      </c>
      <c r="I113" s="23" t="n">
        <v>2</v>
      </c>
      <c r="J113" s="23" t="n">
        <v>4</v>
      </c>
      <c r="K113" s="23" t="n">
        <v>0</v>
      </c>
      <c r="L113" s="23" t="n">
        <v>0</v>
      </c>
      <c r="M113" s="24" t="n">
        <f aca="false">H113*README!$B$11</f>
        <v>0</v>
      </c>
      <c r="N113" s="24" t="n">
        <f aca="false">I113*README!$B$12</f>
        <v>0.9</v>
      </c>
      <c r="O113" s="24" t="n">
        <f aca="false">J113*README!$B$13</f>
        <v>1.6</v>
      </c>
      <c r="P113" s="24" t="n">
        <f aca="false">K113*README!$B$14</f>
        <v>0</v>
      </c>
      <c r="Q113" s="24" t="n">
        <f aca="false">L113*README!$B$15</f>
        <v>0</v>
      </c>
      <c r="R113" s="25" t="n">
        <f aca="false">SUM(M113:Q113)</f>
        <v>2.5</v>
      </c>
      <c r="S113" s="24" t="n">
        <f aca="false">H113*README!$C$11</f>
        <v>0</v>
      </c>
      <c r="T113" s="24" t="n">
        <f aca="false">I113*README!$C$12</f>
        <v>1.5</v>
      </c>
      <c r="U113" s="24" t="n">
        <f aca="false">J113*README!$C$13</f>
        <v>2.8</v>
      </c>
      <c r="V113" s="24" t="n">
        <f aca="false">K113*README!$C$14</f>
        <v>0</v>
      </c>
      <c r="W113" s="24" t="n">
        <f aca="false">L113*README!$C$15</f>
        <v>0</v>
      </c>
      <c r="X113" s="26" t="n">
        <f aca="false">SUM(S113:W113)</f>
        <v>4.3</v>
      </c>
      <c r="Y113" s="27"/>
      <c r="Z113" s="28" t="s">
        <v>127</v>
      </c>
      <c r="AA113" s="27"/>
      <c r="AB113" s="30" t="n">
        <v>1</v>
      </c>
      <c r="AC113" s="30" t="n">
        <v>1</v>
      </c>
      <c r="AD113" s="30" t="n">
        <v>1</v>
      </c>
    </row>
    <row r="114" customFormat="false" ht="15" hidden="false" customHeight="false" outlineLevel="0" collapsed="false">
      <c r="A114" s="21" t="s">
        <v>498</v>
      </c>
      <c r="B114" s="20" t="s">
        <v>480</v>
      </c>
      <c r="C114" s="20" t="s">
        <v>481</v>
      </c>
      <c r="D114" s="17" t="s">
        <v>482</v>
      </c>
      <c r="E114" s="17" t="s">
        <v>499</v>
      </c>
      <c r="F114" s="9" t="s">
        <v>500</v>
      </c>
      <c r="G114" s="21" t="s">
        <v>98</v>
      </c>
      <c r="H114" s="23" t="n">
        <v>2</v>
      </c>
      <c r="I114" s="23" t="n">
        <v>4</v>
      </c>
      <c r="J114" s="23" t="n">
        <v>4</v>
      </c>
      <c r="K114" s="23" t="n">
        <v>0</v>
      </c>
      <c r="L114" s="23" t="n">
        <v>0</v>
      </c>
      <c r="M114" s="24" t="n">
        <f aca="false">H114*README!$B$11</f>
        <v>1.1</v>
      </c>
      <c r="N114" s="24" t="n">
        <f aca="false">I114*README!$B$12</f>
        <v>1.8</v>
      </c>
      <c r="O114" s="24" t="n">
        <f aca="false">J114*README!$B$13</f>
        <v>1.6</v>
      </c>
      <c r="P114" s="24" t="n">
        <f aca="false">K114*README!$B$14</f>
        <v>0</v>
      </c>
      <c r="Q114" s="24" t="n">
        <f aca="false">L114*README!$B$15</f>
        <v>0</v>
      </c>
      <c r="R114" s="25" t="n">
        <f aca="false">SUM(M114:Q114)</f>
        <v>4.5</v>
      </c>
      <c r="S114" s="24" t="n">
        <f aca="false">H114*README!$C$11</f>
        <v>1.7</v>
      </c>
      <c r="T114" s="24" t="n">
        <f aca="false">I114*README!$C$12</f>
        <v>3</v>
      </c>
      <c r="U114" s="24" t="n">
        <f aca="false">J114*README!$C$13</f>
        <v>2.8</v>
      </c>
      <c r="V114" s="24" t="n">
        <f aca="false">K114*README!$C$14</f>
        <v>0</v>
      </c>
      <c r="W114" s="24" t="n">
        <f aca="false">L114*README!$C$15</f>
        <v>0</v>
      </c>
      <c r="X114" s="26" t="n">
        <f aca="false">SUM(S114:W114)</f>
        <v>7.5</v>
      </c>
      <c r="Y114" s="27"/>
      <c r="Z114" s="28" t="s">
        <v>127</v>
      </c>
      <c r="AA114" s="27"/>
      <c r="AB114" s="30" t="n">
        <v>1</v>
      </c>
      <c r="AC114" s="30" t="n">
        <v>1</v>
      </c>
      <c r="AD114" s="30" t="n">
        <v>0</v>
      </c>
    </row>
    <row r="115" customFormat="false" ht="15" hidden="false" customHeight="false" outlineLevel="0" collapsed="false">
      <c r="A115" s="21" t="s">
        <v>501</v>
      </c>
      <c r="B115" s="20" t="s">
        <v>480</v>
      </c>
      <c r="C115" s="20" t="s">
        <v>481</v>
      </c>
      <c r="D115" s="17" t="s">
        <v>482</v>
      </c>
      <c r="E115" s="17" t="s">
        <v>502</v>
      </c>
      <c r="F115" s="9" t="s">
        <v>503</v>
      </c>
      <c r="G115" s="21" t="s">
        <v>98</v>
      </c>
      <c r="H115" s="23" t="n">
        <v>1</v>
      </c>
      <c r="I115" s="23" t="n">
        <v>3</v>
      </c>
      <c r="J115" s="23" t="n">
        <v>8</v>
      </c>
      <c r="K115" s="23" t="n">
        <v>0</v>
      </c>
      <c r="L115" s="23" t="n">
        <v>0</v>
      </c>
      <c r="M115" s="24" t="n">
        <f aca="false">H115*README!$B$11</f>
        <v>0.55</v>
      </c>
      <c r="N115" s="24" t="n">
        <f aca="false">I115*README!$B$12</f>
        <v>1.35</v>
      </c>
      <c r="O115" s="24" t="n">
        <f aca="false">J115*README!$B$13</f>
        <v>3.2</v>
      </c>
      <c r="P115" s="24" t="n">
        <f aca="false">K115*README!$B$14</f>
        <v>0</v>
      </c>
      <c r="Q115" s="24" t="n">
        <f aca="false">L115*README!$B$15</f>
        <v>0</v>
      </c>
      <c r="R115" s="25" t="n">
        <f aca="false">SUM(M115:Q115)</f>
        <v>5.1</v>
      </c>
      <c r="S115" s="24" t="n">
        <f aca="false">H115*README!$C$11</f>
        <v>0.85</v>
      </c>
      <c r="T115" s="24" t="n">
        <f aca="false">I115*README!$C$12</f>
        <v>2.25</v>
      </c>
      <c r="U115" s="24" t="n">
        <f aca="false">J115*README!$C$13</f>
        <v>5.6</v>
      </c>
      <c r="V115" s="24" t="n">
        <f aca="false">K115*README!$C$14</f>
        <v>0</v>
      </c>
      <c r="W115" s="24" t="n">
        <f aca="false">L115*README!$C$15</f>
        <v>0</v>
      </c>
      <c r="X115" s="26" t="n">
        <f aca="false">SUM(S115:W115)</f>
        <v>8.7</v>
      </c>
      <c r="Y115" s="27"/>
      <c r="Z115" s="28" t="s">
        <v>127</v>
      </c>
      <c r="AA115" s="27"/>
      <c r="AB115" s="30" t="n">
        <v>1</v>
      </c>
      <c r="AC115" s="30" t="n">
        <v>1</v>
      </c>
      <c r="AD115" s="30" t="n">
        <v>1</v>
      </c>
    </row>
    <row r="116" customFormat="false" ht="15" hidden="false" customHeight="false" outlineLevel="0" collapsed="false">
      <c r="A116" s="21" t="s">
        <v>504</v>
      </c>
      <c r="B116" s="20" t="s">
        <v>480</v>
      </c>
      <c r="C116" s="20" t="s">
        <v>481</v>
      </c>
      <c r="D116" s="17" t="s">
        <v>482</v>
      </c>
      <c r="E116" s="17" t="s">
        <v>505</v>
      </c>
      <c r="F116" s="9" t="s">
        <v>506</v>
      </c>
      <c r="G116" s="21" t="s">
        <v>98</v>
      </c>
      <c r="H116" s="23" t="n">
        <v>0</v>
      </c>
      <c r="I116" s="23" t="n">
        <v>2</v>
      </c>
      <c r="J116" s="23" t="n">
        <v>4</v>
      </c>
      <c r="K116" s="23" t="n">
        <v>0</v>
      </c>
      <c r="L116" s="23" t="n">
        <v>0</v>
      </c>
      <c r="M116" s="24" t="n">
        <f aca="false">H116*README!$B$11</f>
        <v>0</v>
      </c>
      <c r="N116" s="24" t="n">
        <f aca="false">I116*README!$B$12</f>
        <v>0.9</v>
      </c>
      <c r="O116" s="24" t="n">
        <f aca="false">J116*README!$B$13</f>
        <v>1.6</v>
      </c>
      <c r="P116" s="24" t="n">
        <f aca="false">K116*README!$B$14</f>
        <v>0</v>
      </c>
      <c r="Q116" s="24" t="n">
        <f aca="false">L116*README!$B$15</f>
        <v>0</v>
      </c>
      <c r="R116" s="25" t="n">
        <f aca="false">SUM(M116:Q116)</f>
        <v>2.5</v>
      </c>
      <c r="S116" s="24" t="n">
        <f aca="false">H116*README!$C$11</f>
        <v>0</v>
      </c>
      <c r="T116" s="24" t="n">
        <f aca="false">I116*README!$C$12</f>
        <v>1.5</v>
      </c>
      <c r="U116" s="24" t="n">
        <f aca="false">J116*README!$C$13</f>
        <v>2.8</v>
      </c>
      <c r="V116" s="24" t="n">
        <f aca="false">K116*README!$C$14</f>
        <v>0</v>
      </c>
      <c r="W116" s="24" t="n">
        <f aca="false">L116*README!$C$15</f>
        <v>0</v>
      </c>
      <c r="X116" s="26" t="n">
        <f aca="false">SUM(S116:W116)</f>
        <v>4.3</v>
      </c>
      <c r="Y116" s="27"/>
      <c r="Z116" s="28" t="s">
        <v>127</v>
      </c>
      <c r="AA116" s="27"/>
      <c r="AB116" s="30" t="n">
        <v>1</v>
      </c>
      <c r="AC116" s="30" t="n">
        <v>1</v>
      </c>
      <c r="AD116" s="30" t="n">
        <v>0</v>
      </c>
    </row>
    <row r="117" customFormat="false" ht="15" hidden="false" customHeight="false" outlineLevel="0" collapsed="false">
      <c r="A117" s="21" t="s">
        <v>507</v>
      </c>
      <c r="B117" s="20" t="s">
        <v>480</v>
      </c>
      <c r="C117" s="20" t="s">
        <v>508</v>
      </c>
      <c r="D117" s="17" t="s">
        <v>509</v>
      </c>
      <c r="E117" s="20" t="s">
        <v>510</v>
      </c>
      <c r="F117" s="9" t="s">
        <v>511</v>
      </c>
      <c r="G117" s="21" t="s">
        <v>98</v>
      </c>
      <c r="H117" s="23" t="n">
        <v>4</v>
      </c>
      <c r="I117" s="23" t="n">
        <v>6</v>
      </c>
      <c r="J117" s="23" t="n">
        <v>4</v>
      </c>
      <c r="K117" s="23" t="n">
        <v>4</v>
      </c>
      <c r="L117" s="23" t="n">
        <v>0</v>
      </c>
      <c r="M117" s="24" t="n">
        <f aca="false">H117*README!$B$11</f>
        <v>2.2</v>
      </c>
      <c r="N117" s="24" t="n">
        <f aca="false">I117*README!$B$12</f>
        <v>2.7</v>
      </c>
      <c r="O117" s="24" t="n">
        <f aca="false">J117*README!$B$13</f>
        <v>1.6</v>
      </c>
      <c r="P117" s="24" t="n">
        <f aca="false">K117*README!$B$14</f>
        <v>2.6</v>
      </c>
      <c r="Q117" s="24" t="n">
        <f aca="false">L117*README!$B$15</f>
        <v>0</v>
      </c>
      <c r="R117" s="25" t="n">
        <f aca="false">SUM(M117:Q117)</f>
        <v>9.1</v>
      </c>
      <c r="S117" s="24" t="n">
        <f aca="false">H117*README!$C$11</f>
        <v>3.4</v>
      </c>
      <c r="T117" s="24" t="n">
        <f aca="false">I117*README!$C$12</f>
        <v>4.5</v>
      </c>
      <c r="U117" s="24" t="n">
        <f aca="false">J117*README!$C$13</f>
        <v>2.8</v>
      </c>
      <c r="V117" s="24" t="n">
        <f aca="false">K117*README!$C$14</f>
        <v>3.6</v>
      </c>
      <c r="W117" s="24" t="n">
        <f aca="false">L117*README!$C$15</f>
        <v>0</v>
      </c>
      <c r="X117" s="26" t="n">
        <f aca="false">SUM(S117:W117)</f>
        <v>14.3</v>
      </c>
      <c r="Y117" s="27"/>
      <c r="Z117" s="28" t="s">
        <v>127</v>
      </c>
      <c r="AA117" s="27"/>
      <c r="AB117" s="30" t="n">
        <v>1</v>
      </c>
      <c r="AC117" s="30" t="n">
        <v>1</v>
      </c>
      <c r="AD117" s="30" t="n">
        <v>1</v>
      </c>
    </row>
    <row r="118" customFormat="false" ht="15" hidden="false" customHeight="false" outlineLevel="0" collapsed="false">
      <c r="A118" s="21" t="s">
        <v>512</v>
      </c>
      <c r="B118" s="20" t="s">
        <v>480</v>
      </c>
      <c r="C118" s="20" t="s">
        <v>508</v>
      </c>
      <c r="D118" s="17" t="s">
        <v>509</v>
      </c>
      <c r="E118" s="20" t="s">
        <v>513</v>
      </c>
      <c r="F118" s="9" t="s">
        <v>514</v>
      </c>
      <c r="G118" s="21" t="s">
        <v>98</v>
      </c>
      <c r="H118" s="23" t="n">
        <v>4</v>
      </c>
      <c r="I118" s="23" t="n">
        <v>12</v>
      </c>
      <c r="J118" s="23" t="n">
        <v>12</v>
      </c>
      <c r="K118" s="23" t="n">
        <v>0</v>
      </c>
      <c r="L118" s="23" t="n">
        <v>0</v>
      </c>
      <c r="M118" s="24" t="n">
        <f aca="false">H118*README!$B$11</f>
        <v>2.2</v>
      </c>
      <c r="N118" s="24" t="n">
        <f aca="false">I118*README!$B$12</f>
        <v>5.4</v>
      </c>
      <c r="O118" s="24" t="n">
        <f aca="false">J118*README!$B$13</f>
        <v>4.8</v>
      </c>
      <c r="P118" s="24" t="n">
        <f aca="false">K118*README!$B$14</f>
        <v>0</v>
      </c>
      <c r="Q118" s="24" t="n">
        <f aca="false">L118*README!$B$15</f>
        <v>0</v>
      </c>
      <c r="R118" s="25" t="n">
        <f aca="false">SUM(M118:Q118)</f>
        <v>12.4</v>
      </c>
      <c r="S118" s="24" t="n">
        <f aca="false">H118*README!$C$11</f>
        <v>3.4</v>
      </c>
      <c r="T118" s="24" t="n">
        <f aca="false">I118*README!$C$12</f>
        <v>9</v>
      </c>
      <c r="U118" s="24" t="n">
        <f aca="false">J118*README!$C$13</f>
        <v>8.4</v>
      </c>
      <c r="V118" s="24" t="n">
        <f aca="false">K118*README!$C$14</f>
        <v>0</v>
      </c>
      <c r="W118" s="24" t="n">
        <f aca="false">L118*README!$C$15</f>
        <v>0</v>
      </c>
      <c r="X118" s="26" t="n">
        <f aca="false">SUM(S118:W118)</f>
        <v>20.8</v>
      </c>
      <c r="Y118" s="27"/>
      <c r="Z118" s="28" t="s">
        <v>127</v>
      </c>
      <c r="AA118" s="27"/>
      <c r="AB118" s="30" t="n">
        <v>1</v>
      </c>
      <c r="AC118" s="30" t="n">
        <v>1</v>
      </c>
      <c r="AD118" s="30" t="n">
        <v>1</v>
      </c>
    </row>
    <row r="119" customFormat="false" ht="15" hidden="false" customHeight="false" outlineLevel="0" collapsed="false">
      <c r="A119" s="21" t="s">
        <v>515</v>
      </c>
      <c r="B119" s="20" t="s">
        <v>480</v>
      </c>
      <c r="C119" s="20" t="s">
        <v>508</v>
      </c>
      <c r="D119" s="17" t="s">
        <v>509</v>
      </c>
      <c r="E119" s="20" t="s">
        <v>516</v>
      </c>
      <c r="F119" s="9" t="s">
        <v>517</v>
      </c>
      <c r="G119" s="21" t="s">
        <v>98</v>
      </c>
      <c r="H119" s="23" t="n">
        <v>4</v>
      </c>
      <c r="I119" s="23" t="n">
        <v>8</v>
      </c>
      <c r="J119" s="23" t="n">
        <v>10</v>
      </c>
      <c r="K119" s="23" t="n">
        <v>0</v>
      </c>
      <c r="L119" s="23" t="n">
        <v>0</v>
      </c>
      <c r="M119" s="24" t="n">
        <f aca="false">H119*README!$B$11</f>
        <v>2.2</v>
      </c>
      <c r="N119" s="24" t="n">
        <f aca="false">I119*README!$B$12</f>
        <v>3.6</v>
      </c>
      <c r="O119" s="24" t="n">
        <f aca="false">J119*README!$B$13</f>
        <v>4</v>
      </c>
      <c r="P119" s="24" t="n">
        <f aca="false">K119*README!$B$14</f>
        <v>0</v>
      </c>
      <c r="Q119" s="24" t="n">
        <f aca="false">L119*README!$B$15</f>
        <v>0</v>
      </c>
      <c r="R119" s="25" t="n">
        <f aca="false">SUM(M119:Q119)</f>
        <v>9.8</v>
      </c>
      <c r="S119" s="24" t="n">
        <f aca="false">H119*README!$C$11</f>
        <v>3.4</v>
      </c>
      <c r="T119" s="24" t="n">
        <f aca="false">I119*README!$C$12</f>
        <v>6</v>
      </c>
      <c r="U119" s="24" t="n">
        <f aca="false">J119*README!$C$13</f>
        <v>7</v>
      </c>
      <c r="V119" s="24" t="n">
        <f aca="false">K119*README!$C$14</f>
        <v>0</v>
      </c>
      <c r="W119" s="24" t="n">
        <f aca="false">L119*README!$C$15</f>
        <v>0</v>
      </c>
      <c r="X119" s="26" t="n">
        <f aca="false">SUM(S119:W119)</f>
        <v>16.4</v>
      </c>
      <c r="Y119" s="27"/>
      <c r="Z119" s="28" t="s">
        <v>127</v>
      </c>
      <c r="AA119" s="27"/>
      <c r="AB119" s="30" t="n">
        <v>1</v>
      </c>
      <c r="AC119" s="30" t="n">
        <v>1</v>
      </c>
      <c r="AD119" s="30" t="n">
        <v>1</v>
      </c>
    </row>
    <row r="120" customFormat="false" ht="15" hidden="false" customHeight="false" outlineLevel="0" collapsed="false">
      <c r="A120" s="21" t="s">
        <v>518</v>
      </c>
      <c r="B120" s="20" t="s">
        <v>480</v>
      </c>
      <c r="C120" s="20" t="s">
        <v>508</v>
      </c>
      <c r="D120" s="17" t="s">
        <v>509</v>
      </c>
      <c r="E120" s="20" t="s">
        <v>519</v>
      </c>
      <c r="F120" s="9" t="s">
        <v>520</v>
      </c>
      <c r="G120" s="21" t="s">
        <v>98</v>
      </c>
      <c r="H120" s="23" t="n">
        <v>4</v>
      </c>
      <c r="I120" s="23" t="n">
        <v>6</v>
      </c>
      <c r="J120" s="23" t="n">
        <v>14</v>
      </c>
      <c r="K120" s="23" t="n">
        <v>0</v>
      </c>
      <c r="L120" s="23" t="n">
        <v>1</v>
      </c>
      <c r="M120" s="24" t="n">
        <f aca="false">H120*README!$B$11</f>
        <v>2.2</v>
      </c>
      <c r="N120" s="24" t="n">
        <f aca="false">I120*README!$B$12</f>
        <v>2.7</v>
      </c>
      <c r="O120" s="24" t="n">
        <f aca="false">J120*README!$B$13</f>
        <v>5.6</v>
      </c>
      <c r="P120" s="24" t="n">
        <f aca="false">K120*README!$B$14</f>
        <v>0</v>
      </c>
      <c r="Q120" s="24" t="n">
        <f aca="false">L120*README!$B$15</f>
        <v>0.85</v>
      </c>
      <c r="R120" s="25" t="n">
        <f aca="false">SUM(M120:Q120)</f>
        <v>11.35</v>
      </c>
      <c r="S120" s="24" t="n">
        <f aca="false">H120*README!$C$11</f>
        <v>3.4</v>
      </c>
      <c r="T120" s="24" t="n">
        <f aca="false">I120*README!$C$12</f>
        <v>4.5</v>
      </c>
      <c r="U120" s="24" t="n">
        <f aca="false">J120*README!$C$13</f>
        <v>9.8</v>
      </c>
      <c r="V120" s="24" t="n">
        <f aca="false">K120*README!$C$14</f>
        <v>0</v>
      </c>
      <c r="W120" s="24" t="n">
        <f aca="false">L120*README!$C$15</f>
        <v>1</v>
      </c>
      <c r="X120" s="26" t="n">
        <f aca="false">SUM(S120:W120)</f>
        <v>18.7</v>
      </c>
      <c r="Y120" s="27"/>
      <c r="Z120" s="28" t="s">
        <v>127</v>
      </c>
      <c r="AA120" s="27" t="s">
        <v>521</v>
      </c>
      <c r="AB120" s="30" t="n">
        <v>1</v>
      </c>
      <c r="AC120" s="30" t="n">
        <v>1</v>
      </c>
      <c r="AD120" s="30" t="n">
        <v>1</v>
      </c>
    </row>
    <row r="121" customFormat="false" ht="15" hidden="false" customHeight="false" outlineLevel="0" collapsed="false">
      <c r="A121" s="21" t="s">
        <v>522</v>
      </c>
      <c r="B121" s="20" t="s">
        <v>480</v>
      </c>
      <c r="C121" s="20" t="s">
        <v>508</v>
      </c>
      <c r="D121" s="17" t="s">
        <v>509</v>
      </c>
      <c r="E121" s="17" t="s">
        <v>523</v>
      </c>
      <c r="F121" s="9" t="s">
        <v>524</v>
      </c>
      <c r="G121" s="21" t="s">
        <v>98</v>
      </c>
      <c r="H121" s="23" t="n">
        <v>2</v>
      </c>
      <c r="I121" s="23" t="n">
        <v>4</v>
      </c>
      <c r="J121" s="23" t="n">
        <v>8</v>
      </c>
      <c r="K121" s="23" t="n">
        <v>0</v>
      </c>
      <c r="L121" s="23" t="n">
        <v>0</v>
      </c>
      <c r="M121" s="24" t="n">
        <f aca="false">H121*README!$B$11</f>
        <v>1.1</v>
      </c>
      <c r="N121" s="24" t="n">
        <f aca="false">I121*README!$B$12</f>
        <v>1.8</v>
      </c>
      <c r="O121" s="24" t="n">
        <f aca="false">J121*README!$B$13</f>
        <v>3.2</v>
      </c>
      <c r="P121" s="24" t="n">
        <f aca="false">K121*README!$B$14</f>
        <v>0</v>
      </c>
      <c r="Q121" s="24" t="n">
        <f aca="false">L121*README!$B$15</f>
        <v>0</v>
      </c>
      <c r="R121" s="25" t="n">
        <f aca="false">SUM(M121:Q121)</f>
        <v>6.1</v>
      </c>
      <c r="S121" s="24" t="n">
        <f aca="false">H121*README!$C$11</f>
        <v>1.7</v>
      </c>
      <c r="T121" s="24" t="n">
        <f aca="false">I121*README!$C$12</f>
        <v>3</v>
      </c>
      <c r="U121" s="24" t="n">
        <f aca="false">J121*README!$C$13</f>
        <v>5.6</v>
      </c>
      <c r="V121" s="24" t="n">
        <f aca="false">K121*README!$C$14</f>
        <v>0</v>
      </c>
      <c r="W121" s="24" t="n">
        <f aca="false">L121*README!$C$15</f>
        <v>0</v>
      </c>
      <c r="X121" s="26" t="n">
        <f aca="false">SUM(S121:W121)</f>
        <v>10.3</v>
      </c>
      <c r="Y121" s="27"/>
      <c r="Z121" s="28" t="s">
        <v>127</v>
      </c>
      <c r="AA121" s="27"/>
      <c r="AB121" s="30" t="n">
        <v>1</v>
      </c>
      <c r="AC121" s="30" t="n">
        <v>1</v>
      </c>
      <c r="AD121" s="30" t="n">
        <v>1</v>
      </c>
    </row>
    <row r="122" customFormat="false" ht="15" hidden="false" customHeight="false" outlineLevel="0" collapsed="false">
      <c r="A122" s="21" t="s">
        <v>525</v>
      </c>
      <c r="B122" s="20" t="s">
        <v>480</v>
      </c>
      <c r="C122" s="20" t="s">
        <v>508</v>
      </c>
      <c r="D122" s="17" t="s">
        <v>509</v>
      </c>
      <c r="E122" s="17" t="s">
        <v>526</v>
      </c>
      <c r="F122" s="9" t="s">
        <v>527</v>
      </c>
      <c r="G122" s="21" t="s">
        <v>115</v>
      </c>
      <c r="H122" s="23" t="n">
        <v>2</v>
      </c>
      <c r="I122" s="23" t="n">
        <v>4</v>
      </c>
      <c r="J122" s="23" t="n">
        <v>4</v>
      </c>
      <c r="K122" s="23" t="n">
        <v>0</v>
      </c>
      <c r="L122" s="23" t="n">
        <v>0</v>
      </c>
      <c r="M122" s="24" t="n">
        <f aca="false">H122*README!$B$11</f>
        <v>1.1</v>
      </c>
      <c r="N122" s="24" t="n">
        <f aca="false">I122*README!$B$12</f>
        <v>1.8</v>
      </c>
      <c r="O122" s="24" t="n">
        <f aca="false">J122*README!$B$13</f>
        <v>1.6</v>
      </c>
      <c r="P122" s="24" t="n">
        <f aca="false">K122*README!$B$14</f>
        <v>0</v>
      </c>
      <c r="Q122" s="24" t="n">
        <f aca="false">L122*README!$B$15</f>
        <v>0</v>
      </c>
      <c r="R122" s="25" t="n">
        <f aca="false">SUM(M122:Q122)</f>
        <v>4.5</v>
      </c>
      <c r="S122" s="24" t="n">
        <f aca="false">H122*README!$C$11</f>
        <v>1.7</v>
      </c>
      <c r="T122" s="24" t="n">
        <f aca="false">I122*README!$C$12</f>
        <v>3</v>
      </c>
      <c r="U122" s="24" t="n">
        <f aca="false">J122*README!$C$13</f>
        <v>2.8</v>
      </c>
      <c r="V122" s="24" t="n">
        <f aca="false">K122*README!$C$14</f>
        <v>0</v>
      </c>
      <c r="W122" s="24" t="n">
        <f aca="false">L122*README!$C$15</f>
        <v>0</v>
      </c>
      <c r="X122" s="26" t="n">
        <f aca="false">SUM(S122:W122)</f>
        <v>7.5</v>
      </c>
      <c r="Y122" s="27"/>
      <c r="Z122" s="28" t="s">
        <v>127</v>
      </c>
      <c r="AA122" s="27"/>
      <c r="AB122" s="30" t="n">
        <v>1</v>
      </c>
      <c r="AC122" s="30" t="n">
        <v>1</v>
      </c>
      <c r="AD122" s="30" t="n">
        <v>0</v>
      </c>
    </row>
    <row r="123" customFormat="false" ht="15" hidden="false" customHeight="false" outlineLevel="0" collapsed="false">
      <c r="A123" s="21" t="s">
        <v>528</v>
      </c>
      <c r="B123" s="20" t="s">
        <v>480</v>
      </c>
      <c r="C123" s="20" t="s">
        <v>508</v>
      </c>
      <c r="D123" s="17" t="s">
        <v>509</v>
      </c>
      <c r="E123" s="17" t="s">
        <v>254</v>
      </c>
      <c r="F123" s="9" t="s">
        <v>529</v>
      </c>
      <c r="G123" s="21" t="s">
        <v>115</v>
      </c>
      <c r="H123" s="23" t="n">
        <v>1</v>
      </c>
      <c r="I123" s="23" t="n">
        <v>3</v>
      </c>
      <c r="J123" s="23" t="n">
        <v>4</v>
      </c>
      <c r="K123" s="23" t="n">
        <v>0</v>
      </c>
      <c r="L123" s="23" t="n">
        <v>0</v>
      </c>
      <c r="M123" s="24" t="n">
        <f aca="false">H123*README!$B$11</f>
        <v>0.55</v>
      </c>
      <c r="N123" s="24" t="n">
        <f aca="false">I123*README!$B$12</f>
        <v>1.35</v>
      </c>
      <c r="O123" s="24" t="n">
        <f aca="false">J123*README!$B$13</f>
        <v>1.6</v>
      </c>
      <c r="P123" s="24" t="n">
        <f aca="false">K123*README!$B$14</f>
        <v>0</v>
      </c>
      <c r="Q123" s="24" t="n">
        <f aca="false">L123*README!$B$15</f>
        <v>0</v>
      </c>
      <c r="R123" s="25" t="n">
        <f aca="false">SUM(M123:Q123)</f>
        <v>3.5</v>
      </c>
      <c r="S123" s="24" t="n">
        <f aca="false">H123*README!$C$11</f>
        <v>0.85</v>
      </c>
      <c r="T123" s="24" t="n">
        <f aca="false">I123*README!$C$12</f>
        <v>2.25</v>
      </c>
      <c r="U123" s="24" t="n">
        <f aca="false">J123*README!$C$13</f>
        <v>2.8</v>
      </c>
      <c r="V123" s="24" t="n">
        <f aca="false">K123*README!$C$14</f>
        <v>0</v>
      </c>
      <c r="W123" s="24" t="n">
        <f aca="false">L123*README!$C$15</f>
        <v>0</v>
      </c>
      <c r="X123" s="26" t="n">
        <f aca="false">SUM(S123:W123)</f>
        <v>5.9</v>
      </c>
      <c r="Y123" s="27"/>
      <c r="Z123" s="28" t="s">
        <v>127</v>
      </c>
      <c r="AA123" s="27"/>
      <c r="AB123" s="30" t="n">
        <v>1</v>
      </c>
      <c r="AC123" s="30" t="n">
        <v>1</v>
      </c>
      <c r="AD123" s="30" t="n">
        <v>0</v>
      </c>
    </row>
    <row r="124" customFormat="false" ht="15" hidden="false" customHeight="false" outlineLevel="0" collapsed="false">
      <c r="A124" s="21" t="s">
        <v>530</v>
      </c>
      <c r="B124" s="20" t="s">
        <v>480</v>
      </c>
      <c r="C124" s="20" t="s">
        <v>508</v>
      </c>
      <c r="D124" s="17" t="s">
        <v>509</v>
      </c>
      <c r="E124" s="17" t="s">
        <v>531</v>
      </c>
      <c r="F124" s="9" t="s">
        <v>532</v>
      </c>
      <c r="G124" s="21" t="s">
        <v>98</v>
      </c>
      <c r="H124" s="23" t="n">
        <v>1</v>
      </c>
      <c r="I124" s="23" t="n">
        <v>3</v>
      </c>
      <c r="J124" s="23" t="n">
        <v>4</v>
      </c>
      <c r="K124" s="23" t="n">
        <v>0</v>
      </c>
      <c r="L124" s="23" t="n">
        <v>0</v>
      </c>
      <c r="M124" s="24" t="n">
        <f aca="false">H124*README!$B$11</f>
        <v>0.55</v>
      </c>
      <c r="N124" s="24" t="n">
        <f aca="false">I124*README!$B$12</f>
        <v>1.35</v>
      </c>
      <c r="O124" s="24" t="n">
        <f aca="false">J124*README!$B$13</f>
        <v>1.6</v>
      </c>
      <c r="P124" s="24" t="n">
        <f aca="false">K124*README!$B$14</f>
        <v>0</v>
      </c>
      <c r="Q124" s="24" t="n">
        <f aca="false">L124*README!$B$15</f>
        <v>0</v>
      </c>
      <c r="R124" s="25" t="n">
        <f aca="false">SUM(M124:Q124)</f>
        <v>3.5</v>
      </c>
      <c r="S124" s="24" t="n">
        <f aca="false">H124*README!$C$11</f>
        <v>0.85</v>
      </c>
      <c r="T124" s="24" t="n">
        <f aca="false">I124*README!$C$12</f>
        <v>2.25</v>
      </c>
      <c r="U124" s="24" t="n">
        <f aca="false">J124*README!$C$13</f>
        <v>2.8</v>
      </c>
      <c r="V124" s="24" t="n">
        <f aca="false">K124*README!$C$14</f>
        <v>0</v>
      </c>
      <c r="W124" s="24" t="n">
        <f aca="false">L124*README!$C$15</f>
        <v>0</v>
      </c>
      <c r="X124" s="26" t="n">
        <f aca="false">SUM(S124:W124)</f>
        <v>5.9</v>
      </c>
      <c r="Y124" s="27"/>
      <c r="Z124" s="28" t="s">
        <v>127</v>
      </c>
      <c r="AA124" s="27"/>
      <c r="AB124" s="30" t="n">
        <v>1</v>
      </c>
      <c r="AC124" s="30" t="n">
        <v>1</v>
      </c>
      <c r="AD124" s="30" t="n">
        <v>0</v>
      </c>
    </row>
    <row r="125" customFormat="false" ht="15" hidden="false" customHeight="false" outlineLevel="0" collapsed="false">
      <c r="A125" s="21" t="s">
        <v>533</v>
      </c>
      <c r="B125" s="20" t="s">
        <v>480</v>
      </c>
      <c r="C125" s="20" t="s">
        <v>508</v>
      </c>
      <c r="D125" s="17" t="s">
        <v>509</v>
      </c>
      <c r="E125" s="17" t="s">
        <v>534</v>
      </c>
      <c r="F125" s="9" t="s">
        <v>535</v>
      </c>
      <c r="G125" s="21" t="s">
        <v>123</v>
      </c>
      <c r="H125" s="23" t="n">
        <v>2</v>
      </c>
      <c r="I125" s="23" t="n">
        <v>4</v>
      </c>
      <c r="J125" s="23" t="n">
        <v>4</v>
      </c>
      <c r="K125" s="23" t="n">
        <v>0</v>
      </c>
      <c r="L125" s="23" t="n">
        <v>0</v>
      </c>
      <c r="M125" s="24" t="n">
        <f aca="false">H125*README!$B$11</f>
        <v>1.1</v>
      </c>
      <c r="N125" s="24" t="n">
        <f aca="false">I125*README!$B$12</f>
        <v>1.8</v>
      </c>
      <c r="O125" s="24" t="n">
        <f aca="false">J125*README!$B$13</f>
        <v>1.6</v>
      </c>
      <c r="P125" s="24" t="n">
        <f aca="false">K125*README!$B$14</f>
        <v>0</v>
      </c>
      <c r="Q125" s="24" t="n">
        <f aca="false">L125*README!$B$15</f>
        <v>0</v>
      </c>
      <c r="R125" s="25" t="n">
        <f aca="false">SUM(M125:Q125)</f>
        <v>4.5</v>
      </c>
      <c r="S125" s="24" t="n">
        <f aca="false">H125*README!$C$11</f>
        <v>1.7</v>
      </c>
      <c r="T125" s="24" t="n">
        <f aca="false">I125*README!$C$12</f>
        <v>3</v>
      </c>
      <c r="U125" s="24" t="n">
        <f aca="false">J125*README!$C$13</f>
        <v>2.8</v>
      </c>
      <c r="V125" s="24" t="n">
        <f aca="false">K125*README!$C$14</f>
        <v>0</v>
      </c>
      <c r="W125" s="24" t="n">
        <f aca="false">L125*README!$C$15</f>
        <v>0</v>
      </c>
      <c r="X125" s="26" t="n">
        <f aca="false">SUM(S125:W125)</f>
        <v>7.5</v>
      </c>
      <c r="Y125" s="27"/>
      <c r="Z125" s="28" t="s">
        <v>127</v>
      </c>
      <c r="AA125" s="27"/>
      <c r="AB125" s="30" t="n">
        <v>1</v>
      </c>
      <c r="AC125" s="30" t="n">
        <v>1</v>
      </c>
      <c r="AD125" s="30" t="n">
        <v>0</v>
      </c>
    </row>
    <row r="126" customFormat="false" ht="15" hidden="false" customHeight="false" outlineLevel="0" collapsed="false">
      <c r="A126" s="21" t="s">
        <v>536</v>
      </c>
      <c r="B126" s="20" t="s">
        <v>480</v>
      </c>
      <c r="C126" s="20" t="s">
        <v>508</v>
      </c>
      <c r="D126" s="17" t="s">
        <v>509</v>
      </c>
      <c r="E126" s="17" t="s">
        <v>537</v>
      </c>
      <c r="F126" s="9" t="s">
        <v>538</v>
      </c>
      <c r="G126" s="21" t="s">
        <v>123</v>
      </c>
      <c r="H126" s="23" t="n">
        <v>4</v>
      </c>
      <c r="I126" s="23" t="n">
        <v>8</v>
      </c>
      <c r="J126" s="23" t="n">
        <v>8</v>
      </c>
      <c r="K126" s="23" t="n">
        <v>0</v>
      </c>
      <c r="L126" s="23" t="n">
        <v>0</v>
      </c>
      <c r="M126" s="24" t="n">
        <f aca="false">H126*README!$B$11</f>
        <v>2.2</v>
      </c>
      <c r="N126" s="24" t="n">
        <f aca="false">I126*README!$B$12</f>
        <v>3.6</v>
      </c>
      <c r="O126" s="24" t="n">
        <f aca="false">J126*README!$B$13</f>
        <v>3.2</v>
      </c>
      <c r="P126" s="24" t="n">
        <f aca="false">K126*README!$B$14</f>
        <v>0</v>
      </c>
      <c r="Q126" s="24" t="n">
        <f aca="false">L126*README!$B$15</f>
        <v>0</v>
      </c>
      <c r="R126" s="25" t="n">
        <f aca="false">SUM(M126:Q126)</f>
        <v>9</v>
      </c>
      <c r="S126" s="24" t="n">
        <f aca="false">H126*README!$C$11</f>
        <v>3.4</v>
      </c>
      <c r="T126" s="24" t="n">
        <f aca="false">I126*README!$C$12</f>
        <v>6</v>
      </c>
      <c r="U126" s="24" t="n">
        <f aca="false">J126*README!$C$13</f>
        <v>5.6</v>
      </c>
      <c r="V126" s="24" t="n">
        <f aca="false">K126*README!$C$14</f>
        <v>0</v>
      </c>
      <c r="W126" s="24" t="n">
        <f aca="false">L126*README!$C$15</f>
        <v>0</v>
      </c>
      <c r="X126" s="26" t="n">
        <f aca="false">SUM(S126:W126)</f>
        <v>15</v>
      </c>
      <c r="Y126" s="27"/>
      <c r="Z126" s="28" t="s">
        <v>127</v>
      </c>
      <c r="AA126" s="27"/>
      <c r="AB126" s="30" t="n">
        <v>1</v>
      </c>
      <c r="AC126" s="30" t="n">
        <v>0</v>
      </c>
      <c r="AD126" s="30" t="n">
        <v>0</v>
      </c>
    </row>
    <row r="127" customFormat="false" ht="15" hidden="false" customHeight="false" outlineLevel="0" collapsed="false">
      <c r="A127" s="21" t="s">
        <v>539</v>
      </c>
      <c r="B127" s="20" t="s">
        <v>480</v>
      </c>
      <c r="C127" s="20" t="s">
        <v>508</v>
      </c>
      <c r="D127" s="17" t="s">
        <v>509</v>
      </c>
      <c r="E127" s="17" t="s">
        <v>540</v>
      </c>
      <c r="F127" s="9" t="s">
        <v>541</v>
      </c>
      <c r="G127" s="21" t="s">
        <v>115</v>
      </c>
      <c r="H127" s="23" t="n">
        <v>2</v>
      </c>
      <c r="I127" s="23" t="n">
        <v>4</v>
      </c>
      <c r="J127" s="23" t="n">
        <v>6</v>
      </c>
      <c r="K127" s="23" t="n">
        <v>0</v>
      </c>
      <c r="L127" s="23" t="n">
        <v>0</v>
      </c>
      <c r="M127" s="24" t="n">
        <f aca="false">H127*README!$B$11</f>
        <v>1.1</v>
      </c>
      <c r="N127" s="24" t="n">
        <f aca="false">I127*README!$B$12</f>
        <v>1.8</v>
      </c>
      <c r="O127" s="24" t="n">
        <f aca="false">J127*README!$B$13</f>
        <v>2.4</v>
      </c>
      <c r="P127" s="24" t="n">
        <f aca="false">K127*README!$B$14</f>
        <v>0</v>
      </c>
      <c r="Q127" s="24" t="n">
        <f aca="false">L127*README!$B$15</f>
        <v>0</v>
      </c>
      <c r="R127" s="25" t="n">
        <f aca="false">SUM(M127:Q127)</f>
        <v>5.3</v>
      </c>
      <c r="S127" s="24" t="n">
        <f aca="false">H127*README!$C$11</f>
        <v>1.7</v>
      </c>
      <c r="T127" s="24" t="n">
        <f aca="false">I127*README!$C$12</f>
        <v>3</v>
      </c>
      <c r="U127" s="24" t="n">
        <f aca="false">J127*README!$C$13</f>
        <v>4.2</v>
      </c>
      <c r="V127" s="24" t="n">
        <f aca="false">K127*README!$C$14</f>
        <v>0</v>
      </c>
      <c r="W127" s="24" t="n">
        <f aca="false">L127*README!$C$15</f>
        <v>0</v>
      </c>
      <c r="X127" s="26" t="n">
        <f aca="false">SUM(S127:W127)</f>
        <v>8.9</v>
      </c>
      <c r="Y127" s="27"/>
      <c r="Z127" s="28" t="s">
        <v>127</v>
      </c>
      <c r="AA127" s="27"/>
      <c r="AB127" s="30" t="n">
        <v>1</v>
      </c>
      <c r="AC127" s="30" t="n">
        <v>1</v>
      </c>
      <c r="AD127" s="30" t="n">
        <v>0</v>
      </c>
    </row>
    <row r="128" customFormat="false" ht="15" hidden="false" customHeight="false" outlineLevel="0" collapsed="false">
      <c r="A128" s="21" t="s">
        <v>542</v>
      </c>
      <c r="B128" s="20" t="s">
        <v>480</v>
      </c>
      <c r="C128" s="20" t="s">
        <v>508</v>
      </c>
      <c r="D128" s="17" t="s">
        <v>509</v>
      </c>
      <c r="E128" s="17" t="s">
        <v>543</v>
      </c>
      <c r="F128" s="9" t="s">
        <v>544</v>
      </c>
      <c r="G128" s="21" t="s">
        <v>123</v>
      </c>
      <c r="H128" s="23" t="n">
        <v>2</v>
      </c>
      <c r="I128" s="23" t="n">
        <v>3</v>
      </c>
      <c r="J128" s="23" t="n">
        <v>4</v>
      </c>
      <c r="K128" s="23" t="n">
        <v>0</v>
      </c>
      <c r="L128" s="23" t="n">
        <v>0</v>
      </c>
      <c r="M128" s="24" t="n">
        <f aca="false">H128*README!$B$11</f>
        <v>1.1</v>
      </c>
      <c r="N128" s="24" t="n">
        <f aca="false">I128*README!$B$12</f>
        <v>1.35</v>
      </c>
      <c r="O128" s="24" t="n">
        <f aca="false">J128*README!$B$13</f>
        <v>1.6</v>
      </c>
      <c r="P128" s="24" t="n">
        <f aca="false">K128*README!$B$14</f>
        <v>0</v>
      </c>
      <c r="Q128" s="24" t="n">
        <f aca="false">L128*README!$B$15</f>
        <v>0</v>
      </c>
      <c r="R128" s="25" t="n">
        <f aca="false">SUM(M128:Q128)</f>
        <v>4.05</v>
      </c>
      <c r="S128" s="24" t="n">
        <f aca="false">H128*README!$C$11</f>
        <v>1.7</v>
      </c>
      <c r="T128" s="24" t="n">
        <f aca="false">I128*README!$C$12</f>
        <v>2.25</v>
      </c>
      <c r="U128" s="24" t="n">
        <f aca="false">J128*README!$C$13</f>
        <v>2.8</v>
      </c>
      <c r="V128" s="24" t="n">
        <f aca="false">K128*README!$C$14</f>
        <v>0</v>
      </c>
      <c r="W128" s="24" t="n">
        <f aca="false">L128*README!$C$15</f>
        <v>0</v>
      </c>
      <c r="X128" s="26" t="n">
        <f aca="false">SUM(S128:W128)</f>
        <v>6.75</v>
      </c>
      <c r="Y128" s="27"/>
      <c r="Z128" s="28" t="s">
        <v>127</v>
      </c>
      <c r="AA128" s="27"/>
      <c r="AB128" s="30" t="n">
        <v>1</v>
      </c>
      <c r="AC128" s="30" t="n">
        <v>0</v>
      </c>
      <c r="AD128" s="30" t="n">
        <v>0</v>
      </c>
    </row>
    <row r="129" customFormat="false" ht="15" hidden="false" customHeight="false" outlineLevel="0" collapsed="false">
      <c r="A129" s="21" t="s">
        <v>545</v>
      </c>
      <c r="B129" s="20" t="s">
        <v>480</v>
      </c>
      <c r="C129" s="20" t="s">
        <v>508</v>
      </c>
      <c r="D129" s="17" t="s">
        <v>509</v>
      </c>
      <c r="E129" s="17" t="s">
        <v>546</v>
      </c>
      <c r="F129" s="9" t="s">
        <v>547</v>
      </c>
      <c r="G129" s="21" t="s">
        <v>115</v>
      </c>
      <c r="H129" s="23" t="n">
        <v>1</v>
      </c>
      <c r="I129" s="23" t="n">
        <v>3</v>
      </c>
      <c r="J129" s="23" t="n">
        <v>4</v>
      </c>
      <c r="K129" s="23" t="n">
        <v>0</v>
      </c>
      <c r="L129" s="23" t="n">
        <v>0</v>
      </c>
      <c r="M129" s="24" t="n">
        <f aca="false">H129*README!$B$11</f>
        <v>0.55</v>
      </c>
      <c r="N129" s="24" t="n">
        <f aca="false">I129*README!$B$12</f>
        <v>1.35</v>
      </c>
      <c r="O129" s="24" t="n">
        <f aca="false">J129*README!$B$13</f>
        <v>1.6</v>
      </c>
      <c r="P129" s="24" t="n">
        <f aca="false">K129*README!$B$14</f>
        <v>0</v>
      </c>
      <c r="Q129" s="24" t="n">
        <f aca="false">L129*README!$B$15</f>
        <v>0</v>
      </c>
      <c r="R129" s="25" t="n">
        <f aca="false">SUM(M129:Q129)</f>
        <v>3.5</v>
      </c>
      <c r="S129" s="24" t="n">
        <f aca="false">H129*README!$C$11</f>
        <v>0.85</v>
      </c>
      <c r="T129" s="24" t="n">
        <f aca="false">I129*README!$C$12</f>
        <v>2.25</v>
      </c>
      <c r="U129" s="24" t="n">
        <f aca="false">J129*README!$C$13</f>
        <v>2.8</v>
      </c>
      <c r="V129" s="24" t="n">
        <f aca="false">K129*README!$C$14</f>
        <v>0</v>
      </c>
      <c r="W129" s="24" t="n">
        <f aca="false">L129*README!$C$15</f>
        <v>0</v>
      </c>
      <c r="X129" s="26" t="n">
        <f aca="false">SUM(S129:W129)</f>
        <v>5.9</v>
      </c>
      <c r="Y129" s="27"/>
      <c r="Z129" s="28" t="s">
        <v>127</v>
      </c>
      <c r="AA129" s="27"/>
      <c r="AB129" s="30" t="n">
        <v>1</v>
      </c>
      <c r="AC129" s="30" t="n">
        <v>0</v>
      </c>
      <c r="AD129" s="30" t="n">
        <v>0</v>
      </c>
    </row>
    <row r="130" customFormat="false" ht="15" hidden="false" customHeight="false" outlineLevel="0" collapsed="false">
      <c r="A130" s="21" t="s">
        <v>548</v>
      </c>
      <c r="B130" s="20" t="s">
        <v>480</v>
      </c>
      <c r="C130" s="20" t="s">
        <v>508</v>
      </c>
      <c r="D130" s="17" t="s">
        <v>509</v>
      </c>
      <c r="E130" s="17" t="s">
        <v>549</v>
      </c>
      <c r="F130" s="9" t="s">
        <v>550</v>
      </c>
      <c r="G130" s="21" t="s">
        <v>98</v>
      </c>
      <c r="H130" s="23" t="n">
        <v>3</v>
      </c>
      <c r="I130" s="23" t="n">
        <v>6</v>
      </c>
      <c r="J130" s="23" t="n">
        <v>12</v>
      </c>
      <c r="K130" s="23" t="n">
        <v>0</v>
      </c>
      <c r="L130" s="23" t="n">
        <v>0</v>
      </c>
      <c r="M130" s="24" t="n">
        <f aca="false">H130*README!$B$11</f>
        <v>1.65</v>
      </c>
      <c r="N130" s="24" t="n">
        <f aca="false">I130*README!$B$12</f>
        <v>2.7</v>
      </c>
      <c r="O130" s="24" t="n">
        <f aca="false">J130*README!$B$13</f>
        <v>4.8</v>
      </c>
      <c r="P130" s="24" t="n">
        <f aca="false">K130*README!$B$14</f>
        <v>0</v>
      </c>
      <c r="Q130" s="24" t="n">
        <f aca="false">L130*README!$B$15</f>
        <v>0</v>
      </c>
      <c r="R130" s="25" t="n">
        <f aca="false">SUM(M130:Q130)</f>
        <v>9.15</v>
      </c>
      <c r="S130" s="24" t="n">
        <f aca="false">H130*README!$C$11</f>
        <v>2.55</v>
      </c>
      <c r="T130" s="24" t="n">
        <f aca="false">I130*README!$C$12</f>
        <v>4.5</v>
      </c>
      <c r="U130" s="24" t="n">
        <f aca="false">J130*README!$C$13</f>
        <v>8.4</v>
      </c>
      <c r="V130" s="24" t="n">
        <f aca="false">K130*README!$C$14</f>
        <v>0</v>
      </c>
      <c r="W130" s="24" t="n">
        <f aca="false">L130*README!$C$15</f>
        <v>0</v>
      </c>
      <c r="X130" s="26" t="n">
        <f aca="false">SUM(S130:W130)</f>
        <v>15.45</v>
      </c>
      <c r="Y130" s="27"/>
      <c r="Z130" s="28" t="s">
        <v>127</v>
      </c>
      <c r="AA130" s="27" t="s">
        <v>521</v>
      </c>
      <c r="AB130" s="30" t="n">
        <v>1</v>
      </c>
      <c r="AC130" s="30" t="n">
        <v>1</v>
      </c>
      <c r="AD130" s="30" t="n">
        <v>0</v>
      </c>
    </row>
    <row r="131" customFormat="false" ht="15" hidden="false" customHeight="false" outlineLevel="0" collapsed="false">
      <c r="A131" s="21" t="s">
        <v>551</v>
      </c>
      <c r="B131" s="20" t="s">
        <v>480</v>
      </c>
      <c r="C131" s="20" t="s">
        <v>508</v>
      </c>
      <c r="D131" s="17" t="s">
        <v>509</v>
      </c>
      <c r="E131" s="20" t="s">
        <v>552</v>
      </c>
      <c r="F131" s="9" t="s">
        <v>553</v>
      </c>
      <c r="G131" s="21" t="s">
        <v>123</v>
      </c>
      <c r="H131" s="23" t="n">
        <v>4</v>
      </c>
      <c r="I131" s="23" t="n">
        <v>8</v>
      </c>
      <c r="J131" s="23" t="n">
        <v>12</v>
      </c>
      <c r="K131" s="23" t="n">
        <v>0</v>
      </c>
      <c r="L131" s="23" t="n">
        <v>0</v>
      </c>
      <c r="M131" s="24" t="n">
        <f aca="false">H131*README!$B$11</f>
        <v>2.2</v>
      </c>
      <c r="N131" s="24" t="n">
        <f aca="false">I131*README!$B$12</f>
        <v>3.6</v>
      </c>
      <c r="O131" s="24" t="n">
        <f aca="false">J131*README!$B$13</f>
        <v>4.8</v>
      </c>
      <c r="P131" s="24" t="n">
        <f aca="false">K131*README!$B$14</f>
        <v>0</v>
      </c>
      <c r="Q131" s="24" t="n">
        <f aca="false">L131*README!$B$15</f>
        <v>0</v>
      </c>
      <c r="R131" s="25" t="n">
        <f aca="false">SUM(M131:Q131)</f>
        <v>10.6</v>
      </c>
      <c r="S131" s="24" t="n">
        <f aca="false">H131*README!$C$11</f>
        <v>3.4</v>
      </c>
      <c r="T131" s="24" t="n">
        <f aca="false">I131*README!$C$12</f>
        <v>6</v>
      </c>
      <c r="U131" s="24" t="n">
        <f aca="false">J131*README!$C$13</f>
        <v>8.4</v>
      </c>
      <c r="V131" s="24" t="n">
        <f aca="false">K131*README!$C$14</f>
        <v>0</v>
      </c>
      <c r="W131" s="24" t="n">
        <f aca="false">L131*README!$C$15</f>
        <v>0</v>
      </c>
      <c r="X131" s="26" t="n">
        <f aca="false">SUM(S131:W131)</f>
        <v>17.8</v>
      </c>
      <c r="Y131" s="27"/>
      <c r="Z131" s="28" t="s">
        <v>127</v>
      </c>
      <c r="AA131" s="27"/>
      <c r="AB131" s="30" t="n">
        <v>1</v>
      </c>
      <c r="AC131" s="30" t="n">
        <v>1</v>
      </c>
      <c r="AD131" s="30" t="n">
        <v>0</v>
      </c>
    </row>
    <row r="132" customFormat="false" ht="15" hidden="false" customHeight="false" outlineLevel="0" collapsed="false">
      <c r="A132" s="21" t="s">
        <v>554</v>
      </c>
      <c r="B132" s="20" t="s">
        <v>480</v>
      </c>
      <c r="C132" s="20" t="s">
        <v>555</v>
      </c>
      <c r="D132" s="17" t="s">
        <v>457</v>
      </c>
      <c r="E132" s="17" t="s">
        <v>556</v>
      </c>
      <c r="F132" s="9" t="s">
        <v>557</v>
      </c>
      <c r="G132" s="21" t="s">
        <v>123</v>
      </c>
      <c r="H132" s="23" t="n">
        <v>1</v>
      </c>
      <c r="I132" s="23" t="n">
        <v>3</v>
      </c>
      <c r="J132" s="23" t="n">
        <v>3</v>
      </c>
      <c r="K132" s="23" t="n">
        <v>0</v>
      </c>
      <c r="L132" s="23" t="n">
        <v>0</v>
      </c>
      <c r="M132" s="24" t="n">
        <f aca="false">H132*README!$B$11</f>
        <v>0.55</v>
      </c>
      <c r="N132" s="24" t="n">
        <f aca="false">I132*README!$B$12</f>
        <v>1.35</v>
      </c>
      <c r="O132" s="24" t="n">
        <f aca="false">J132*README!$B$13</f>
        <v>1.2</v>
      </c>
      <c r="P132" s="24" t="n">
        <f aca="false">K132*README!$B$14</f>
        <v>0</v>
      </c>
      <c r="Q132" s="24" t="n">
        <f aca="false">L132*README!$B$15</f>
        <v>0</v>
      </c>
      <c r="R132" s="25" t="n">
        <f aca="false">SUM(M132:Q132)</f>
        <v>3.1</v>
      </c>
      <c r="S132" s="24" t="n">
        <f aca="false">H132*README!$C$11</f>
        <v>0.85</v>
      </c>
      <c r="T132" s="24" t="n">
        <f aca="false">I132*README!$C$12</f>
        <v>2.25</v>
      </c>
      <c r="U132" s="24" t="n">
        <f aca="false">J132*README!$C$13</f>
        <v>2.1</v>
      </c>
      <c r="V132" s="24" t="n">
        <f aca="false">K132*README!$C$14</f>
        <v>0</v>
      </c>
      <c r="W132" s="24" t="n">
        <f aca="false">L132*README!$C$15</f>
        <v>0</v>
      </c>
      <c r="X132" s="26" t="n">
        <f aca="false">SUM(S132:W132)</f>
        <v>5.2</v>
      </c>
      <c r="Y132" s="27"/>
      <c r="Z132" s="28" t="s">
        <v>127</v>
      </c>
      <c r="AA132" s="27"/>
      <c r="AB132" s="30" t="n">
        <v>1</v>
      </c>
      <c r="AC132" s="30" t="n">
        <v>0</v>
      </c>
      <c r="AD132" s="30" t="n">
        <v>0</v>
      </c>
    </row>
    <row r="133" customFormat="false" ht="15" hidden="false" customHeight="false" outlineLevel="0" collapsed="false">
      <c r="A133" s="21" t="s">
        <v>558</v>
      </c>
      <c r="B133" s="20" t="s">
        <v>480</v>
      </c>
      <c r="C133" s="20" t="s">
        <v>555</v>
      </c>
      <c r="D133" s="17" t="s">
        <v>457</v>
      </c>
      <c r="E133" s="17" t="s">
        <v>559</v>
      </c>
      <c r="F133" s="9" t="s">
        <v>560</v>
      </c>
      <c r="G133" s="21" t="s">
        <v>123</v>
      </c>
      <c r="H133" s="23" t="n">
        <v>2</v>
      </c>
      <c r="I133" s="23" t="n">
        <v>4</v>
      </c>
      <c r="J133" s="23" t="n">
        <v>4</v>
      </c>
      <c r="K133" s="23" t="n">
        <v>0</v>
      </c>
      <c r="L133" s="23" t="n">
        <v>0</v>
      </c>
      <c r="M133" s="24" t="n">
        <f aca="false">H133*README!$B$11</f>
        <v>1.1</v>
      </c>
      <c r="N133" s="24" t="n">
        <f aca="false">I133*README!$B$12</f>
        <v>1.8</v>
      </c>
      <c r="O133" s="24" t="n">
        <f aca="false">J133*README!$B$13</f>
        <v>1.6</v>
      </c>
      <c r="P133" s="24" t="n">
        <f aca="false">K133*README!$B$14</f>
        <v>0</v>
      </c>
      <c r="Q133" s="24" t="n">
        <f aca="false">L133*README!$B$15</f>
        <v>0</v>
      </c>
      <c r="R133" s="25" t="n">
        <f aca="false">SUM(M133:Q133)</f>
        <v>4.5</v>
      </c>
      <c r="S133" s="24" t="n">
        <f aca="false">H133*README!$C$11</f>
        <v>1.7</v>
      </c>
      <c r="T133" s="24" t="n">
        <f aca="false">I133*README!$C$12</f>
        <v>3</v>
      </c>
      <c r="U133" s="24" t="n">
        <f aca="false">J133*README!$C$13</f>
        <v>2.8</v>
      </c>
      <c r="V133" s="24" t="n">
        <f aca="false">K133*README!$C$14</f>
        <v>0</v>
      </c>
      <c r="W133" s="24" t="n">
        <f aca="false">L133*README!$C$15</f>
        <v>0</v>
      </c>
      <c r="X133" s="26" t="n">
        <f aca="false">SUM(S133:W133)</f>
        <v>7.5</v>
      </c>
      <c r="Y133" s="27"/>
      <c r="Z133" s="28" t="s">
        <v>127</v>
      </c>
      <c r="AA133" s="27"/>
      <c r="AB133" s="30" t="n">
        <v>1</v>
      </c>
      <c r="AC133" s="30" t="n">
        <v>0</v>
      </c>
      <c r="AD133" s="30" t="n">
        <v>0</v>
      </c>
    </row>
    <row r="134" customFormat="false" ht="15" hidden="false" customHeight="false" outlineLevel="0" collapsed="false">
      <c r="A134" s="21" t="s">
        <v>561</v>
      </c>
      <c r="B134" s="20" t="s">
        <v>480</v>
      </c>
      <c r="C134" s="20" t="s">
        <v>555</v>
      </c>
      <c r="D134" s="17" t="s">
        <v>457</v>
      </c>
      <c r="E134" s="17" t="s">
        <v>562</v>
      </c>
      <c r="F134" s="9" t="s">
        <v>563</v>
      </c>
      <c r="G134" s="21" t="s">
        <v>138</v>
      </c>
      <c r="H134" s="23" t="n">
        <v>2</v>
      </c>
      <c r="I134" s="23" t="n">
        <v>4</v>
      </c>
      <c r="J134" s="23" t="n">
        <v>4</v>
      </c>
      <c r="K134" s="23" t="n">
        <v>0</v>
      </c>
      <c r="L134" s="23" t="n">
        <v>0</v>
      </c>
      <c r="M134" s="24" t="n">
        <f aca="false">H134*README!$B$11</f>
        <v>1.1</v>
      </c>
      <c r="N134" s="24" t="n">
        <f aca="false">I134*README!$B$12</f>
        <v>1.8</v>
      </c>
      <c r="O134" s="24" t="n">
        <f aca="false">J134*README!$B$13</f>
        <v>1.6</v>
      </c>
      <c r="P134" s="24" t="n">
        <f aca="false">K134*README!$B$14</f>
        <v>0</v>
      </c>
      <c r="Q134" s="24" t="n">
        <f aca="false">L134*README!$B$15</f>
        <v>0</v>
      </c>
      <c r="R134" s="25" t="n">
        <f aca="false">SUM(M134:Q134)</f>
        <v>4.5</v>
      </c>
      <c r="S134" s="24" t="n">
        <f aca="false">H134*README!$C$11</f>
        <v>1.7</v>
      </c>
      <c r="T134" s="24" t="n">
        <f aca="false">I134*README!$C$12</f>
        <v>3</v>
      </c>
      <c r="U134" s="24" t="n">
        <f aca="false">J134*README!$C$13</f>
        <v>2.8</v>
      </c>
      <c r="V134" s="24" t="n">
        <f aca="false">K134*README!$C$14</f>
        <v>0</v>
      </c>
      <c r="W134" s="24" t="n">
        <f aca="false">L134*README!$C$15</f>
        <v>0</v>
      </c>
      <c r="X134" s="26" t="n">
        <f aca="false">SUM(S134:W134)</f>
        <v>7.5</v>
      </c>
      <c r="Y134" s="27"/>
      <c r="Z134" s="28" t="s">
        <v>127</v>
      </c>
      <c r="AA134" s="27"/>
      <c r="AB134" s="30" t="n">
        <v>1</v>
      </c>
      <c r="AC134" s="30" t="n">
        <v>0</v>
      </c>
      <c r="AD134" s="30" t="n">
        <v>0</v>
      </c>
    </row>
    <row r="135" customFormat="false" ht="15" hidden="false" customHeight="false" outlineLevel="0" collapsed="false">
      <c r="A135" s="21" t="s">
        <v>564</v>
      </c>
      <c r="B135" s="20" t="s">
        <v>480</v>
      </c>
      <c r="C135" s="20" t="s">
        <v>555</v>
      </c>
      <c r="D135" s="17" t="s">
        <v>457</v>
      </c>
      <c r="E135" s="20" t="s">
        <v>565</v>
      </c>
      <c r="F135" s="9" t="s">
        <v>566</v>
      </c>
      <c r="G135" s="21" t="s">
        <v>138</v>
      </c>
      <c r="H135" s="23" t="n">
        <v>1</v>
      </c>
      <c r="I135" s="23" t="n">
        <v>2</v>
      </c>
      <c r="J135" s="23" t="n">
        <v>4</v>
      </c>
      <c r="K135" s="23" t="n">
        <v>0</v>
      </c>
      <c r="L135" s="23" t="n">
        <v>0</v>
      </c>
      <c r="M135" s="24" t="n">
        <f aca="false">H135*README!$B$11</f>
        <v>0.55</v>
      </c>
      <c r="N135" s="24" t="n">
        <f aca="false">I135*README!$B$12</f>
        <v>0.9</v>
      </c>
      <c r="O135" s="24" t="n">
        <f aca="false">J135*README!$B$13</f>
        <v>1.6</v>
      </c>
      <c r="P135" s="24" t="n">
        <f aca="false">K135*README!$B$14</f>
        <v>0</v>
      </c>
      <c r="Q135" s="24" t="n">
        <f aca="false">L135*README!$B$15</f>
        <v>0</v>
      </c>
      <c r="R135" s="25" t="n">
        <f aca="false">SUM(M135:Q135)</f>
        <v>3.05</v>
      </c>
      <c r="S135" s="24" t="n">
        <f aca="false">H135*README!$C$11</f>
        <v>0.85</v>
      </c>
      <c r="T135" s="24" t="n">
        <f aca="false">I135*README!$C$12</f>
        <v>1.5</v>
      </c>
      <c r="U135" s="24" t="n">
        <f aca="false">J135*README!$C$13</f>
        <v>2.8</v>
      </c>
      <c r="V135" s="24" t="n">
        <f aca="false">K135*README!$C$14</f>
        <v>0</v>
      </c>
      <c r="W135" s="24" t="n">
        <f aca="false">L135*README!$C$15</f>
        <v>0</v>
      </c>
      <c r="X135" s="26" t="n">
        <f aca="false">SUM(S135:W135)</f>
        <v>5.15</v>
      </c>
      <c r="Y135" s="27"/>
      <c r="Z135" s="28" t="s">
        <v>127</v>
      </c>
      <c r="AA135" s="27"/>
      <c r="AB135" s="30" t="n">
        <v>1</v>
      </c>
      <c r="AC135" s="30" t="n">
        <v>0</v>
      </c>
      <c r="AD135" s="30" t="n">
        <v>0</v>
      </c>
    </row>
    <row r="136" customFormat="false" ht="15" hidden="false" customHeight="false" outlineLevel="0" collapsed="false">
      <c r="A136" s="21" t="s">
        <v>567</v>
      </c>
      <c r="B136" s="20" t="s">
        <v>480</v>
      </c>
      <c r="C136" s="20" t="s">
        <v>555</v>
      </c>
      <c r="D136" s="17" t="s">
        <v>457</v>
      </c>
      <c r="E136" s="20" t="s">
        <v>568</v>
      </c>
      <c r="F136" s="9" t="s">
        <v>569</v>
      </c>
      <c r="G136" s="21" t="s">
        <v>138</v>
      </c>
      <c r="H136" s="23" t="n">
        <v>4</v>
      </c>
      <c r="I136" s="23" t="n">
        <v>8</v>
      </c>
      <c r="J136" s="23" t="n">
        <v>8</v>
      </c>
      <c r="K136" s="23" t="n">
        <v>0</v>
      </c>
      <c r="L136" s="23" t="n">
        <v>0</v>
      </c>
      <c r="M136" s="24" t="n">
        <f aca="false">H136*README!$B$11</f>
        <v>2.2</v>
      </c>
      <c r="N136" s="24" t="n">
        <f aca="false">I136*README!$B$12</f>
        <v>3.6</v>
      </c>
      <c r="O136" s="24" t="n">
        <f aca="false">J136*README!$B$13</f>
        <v>3.2</v>
      </c>
      <c r="P136" s="24" t="n">
        <f aca="false">K136*README!$B$14</f>
        <v>0</v>
      </c>
      <c r="Q136" s="24" t="n">
        <f aca="false">L136*README!$B$15</f>
        <v>0</v>
      </c>
      <c r="R136" s="25" t="n">
        <f aca="false">SUM(M136:Q136)</f>
        <v>9</v>
      </c>
      <c r="S136" s="24" t="n">
        <f aca="false">H136*README!$C$11</f>
        <v>3.4</v>
      </c>
      <c r="T136" s="24" t="n">
        <f aca="false">I136*README!$C$12</f>
        <v>6</v>
      </c>
      <c r="U136" s="24" t="n">
        <f aca="false">J136*README!$C$13</f>
        <v>5.6</v>
      </c>
      <c r="V136" s="24" t="n">
        <f aca="false">K136*README!$C$14</f>
        <v>0</v>
      </c>
      <c r="W136" s="24" t="n">
        <f aca="false">L136*README!$C$15</f>
        <v>0</v>
      </c>
      <c r="X136" s="26" t="n">
        <f aca="false">SUM(S136:W136)</f>
        <v>15</v>
      </c>
      <c r="Y136" s="27"/>
      <c r="Z136" s="28" t="s">
        <v>127</v>
      </c>
      <c r="AA136" s="27"/>
      <c r="AB136" s="30" t="n">
        <v>1</v>
      </c>
      <c r="AC136" s="30" t="n">
        <v>0</v>
      </c>
      <c r="AD136" s="30" t="n">
        <v>0</v>
      </c>
    </row>
    <row r="137" customFormat="false" ht="15" hidden="false" customHeight="false" outlineLevel="0" collapsed="false">
      <c r="A137" s="21" t="s">
        <v>570</v>
      </c>
      <c r="B137" s="20" t="s">
        <v>480</v>
      </c>
      <c r="C137" s="20" t="s">
        <v>555</v>
      </c>
      <c r="D137" s="17" t="s">
        <v>457</v>
      </c>
      <c r="E137" s="17" t="s">
        <v>571</v>
      </c>
      <c r="F137" s="9" t="s">
        <v>572</v>
      </c>
      <c r="G137" s="21" t="s">
        <v>123</v>
      </c>
      <c r="H137" s="23" t="n">
        <v>1</v>
      </c>
      <c r="I137" s="23" t="n">
        <v>4</v>
      </c>
      <c r="J137" s="23" t="n">
        <v>4</v>
      </c>
      <c r="K137" s="23" t="n">
        <v>0</v>
      </c>
      <c r="L137" s="23" t="n">
        <v>0</v>
      </c>
      <c r="M137" s="24" t="n">
        <f aca="false">H137*README!$B$11</f>
        <v>0.55</v>
      </c>
      <c r="N137" s="24" t="n">
        <f aca="false">I137*README!$B$12</f>
        <v>1.8</v>
      </c>
      <c r="O137" s="24" t="n">
        <f aca="false">J137*README!$B$13</f>
        <v>1.6</v>
      </c>
      <c r="P137" s="24" t="n">
        <f aca="false">K137*README!$B$14</f>
        <v>0</v>
      </c>
      <c r="Q137" s="24" t="n">
        <f aca="false">L137*README!$B$15</f>
        <v>0</v>
      </c>
      <c r="R137" s="25" t="n">
        <f aca="false">SUM(M137:Q137)</f>
        <v>3.95</v>
      </c>
      <c r="S137" s="24" t="n">
        <f aca="false">H137*README!$C$11</f>
        <v>0.85</v>
      </c>
      <c r="T137" s="24" t="n">
        <f aca="false">I137*README!$C$12</f>
        <v>3</v>
      </c>
      <c r="U137" s="24" t="n">
        <f aca="false">J137*README!$C$13</f>
        <v>2.8</v>
      </c>
      <c r="V137" s="24" t="n">
        <f aca="false">K137*README!$C$14</f>
        <v>0</v>
      </c>
      <c r="W137" s="24" t="n">
        <f aca="false">L137*README!$C$15</f>
        <v>0</v>
      </c>
      <c r="X137" s="26" t="n">
        <f aca="false">SUM(S137:W137)</f>
        <v>6.65</v>
      </c>
      <c r="Y137" s="27"/>
      <c r="Z137" s="28" t="s">
        <v>127</v>
      </c>
      <c r="AA137" s="27"/>
      <c r="AB137" s="30" t="n">
        <v>1</v>
      </c>
      <c r="AC137" s="30" t="n">
        <v>0</v>
      </c>
      <c r="AD137" s="30" t="n">
        <v>0</v>
      </c>
    </row>
    <row r="138" customFormat="false" ht="15" hidden="false" customHeight="false" outlineLevel="0" collapsed="false">
      <c r="A138" s="21" t="s">
        <v>573</v>
      </c>
      <c r="B138" s="20" t="s">
        <v>480</v>
      </c>
      <c r="C138" s="20" t="s">
        <v>555</v>
      </c>
      <c r="D138" s="17" t="s">
        <v>457</v>
      </c>
      <c r="E138" s="17" t="s">
        <v>574</v>
      </c>
      <c r="F138" s="9" t="s">
        <v>575</v>
      </c>
      <c r="G138" s="21" t="s">
        <v>138</v>
      </c>
      <c r="H138" s="23" t="n">
        <v>2</v>
      </c>
      <c r="I138" s="23" t="n">
        <v>4</v>
      </c>
      <c r="J138" s="23" t="n">
        <v>6</v>
      </c>
      <c r="K138" s="23" t="n">
        <v>0</v>
      </c>
      <c r="L138" s="23" t="n">
        <v>0</v>
      </c>
      <c r="M138" s="24" t="n">
        <f aca="false">H138*README!$B$11</f>
        <v>1.1</v>
      </c>
      <c r="N138" s="24" t="n">
        <f aca="false">I138*README!$B$12</f>
        <v>1.8</v>
      </c>
      <c r="O138" s="24" t="n">
        <f aca="false">J138*README!$B$13</f>
        <v>2.4</v>
      </c>
      <c r="P138" s="24" t="n">
        <f aca="false">K138*README!$B$14</f>
        <v>0</v>
      </c>
      <c r="Q138" s="24" t="n">
        <f aca="false">L138*README!$B$15</f>
        <v>0</v>
      </c>
      <c r="R138" s="25" t="n">
        <f aca="false">SUM(M138:Q138)</f>
        <v>5.3</v>
      </c>
      <c r="S138" s="24" t="n">
        <f aca="false">H138*README!$C$11</f>
        <v>1.7</v>
      </c>
      <c r="T138" s="24" t="n">
        <f aca="false">I138*README!$C$12</f>
        <v>3</v>
      </c>
      <c r="U138" s="24" t="n">
        <f aca="false">J138*README!$C$13</f>
        <v>4.2</v>
      </c>
      <c r="V138" s="24" t="n">
        <f aca="false">K138*README!$C$14</f>
        <v>0</v>
      </c>
      <c r="W138" s="24" t="n">
        <f aca="false">L138*README!$C$15</f>
        <v>0</v>
      </c>
      <c r="X138" s="26" t="n">
        <f aca="false">SUM(S138:W138)</f>
        <v>8.9</v>
      </c>
      <c r="Y138" s="27"/>
      <c r="Z138" s="28" t="s">
        <v>127</v>
      </c>
      <c r="AA138" s="27"/>
      <c r="AB138" s="30" t="n">
        <v>1</v>
      </c>
      <c r="AC138" s="30" t="n">
        <v>0</v>
      </c>
      <c r="AD138" s="30" t="n">
        <v>0</v>
      </c>
    </row>
    <row r="139" customFormat="false" ht="15" hidden="false" customHeight="false" outlineLevel="0" collapsed="false">
      <c r="A139" s="21" t="s">
        <v>576</v>
      </c>
      <c r="B139" s="20" t="s">
        <v>480</v>
      </c>
      <c r="C139" s="20" t="s">
        <v>577</v>
      </c>
      <c r="D139" s="17" t="s">
        <v>578</v>
      </c>
      <c r="E139" s="17" t="s">
        <v>579</v>
      </c>
      <c r="F139" s="9" t="s">
        <v>580</v>
      </c>
      <c r="G139" s="21" t="s">
        <v>98</v>
      </c>
      <c r="H139" s="23" t="n">
        <v>2</v>
      </c>
      <c r="I139" s="23" t="n">
        <v>4</v>
      </c>
      <c r="J139" s="23" t="n">
        <v>6</v>
      </c>
      <c r="K139" s="23" t="n">
        <v>0</v>
      </c>
      <c r="L139" s="23" t="n">
        <v>0</v>
      </c>
      <c r="M139" s="24" t="n">
        <f aca="false">H139*README!$B$11</f>
        <v>1.1</v>
      </c>
      <c r="N139" s="24" t="n">
        <f aca="false">I139*README!$B$12</f>
        <v>1.8</v>
      </c>
      <c r="O139" s="24" t="n">
        <f aca="false">J139*README!$B$13</f>
        <v>2.4</v>
      </c>
      <c r="P139" s="24" t="n">
        <f aca="false">K139*README!$B$14</f>
        <v>0</v>
      </c>
      <c r="Q139" s="24" t="n">
        <f aca="false">L139*README!$B$15</f>
        <v>0</v>
      </c>
      <c r="R139" s="25" t="n">
        <f aca="false">SUM(M139:Q139)</f>
        <v>5.3</v>
      </c>
      <c r="S139" s="24" t="n">
        <f aca="false">H139*README!$C$11</f>
        <v>1.7</v>
      </c>
      <c r="T139" s="24" t="n">
        <f aca="false">I139*README!$C$12</f>
        <v>3</v>
      </c>
      <c r="U139" s="24" t="n">
        <f aca="false">J139*README!$C$13</f>
        <v>4.2</v>
      </c>
      <c r="V139" s="24" t="n">
        <f aca="false">K139*README!$C$14</f>
        <v>0</v>
      </c>
      <c r="W139" s="24" t="n">
        <f aca="false">L139*README!$C$15</f>
        <v>0</v>
      </c>
      <c r="X139" s="26" t="n">
        <f aca="false">SUM(S139:W139)</f>
        <v>8.9</v>
      </c>
      <c r="Y139" s="27"/>
      <c r="Z139" s="28" t="s">
        <v>127</v>
      </c>
      <c r="AA139" s="27"/>
      <c r="AB139" s="30" t="n">
        <v>1</v>
      </c>
      <c r="AC139" s="30" t="n">
        <v>1</v>
      </c>
      <c r="AD139" s="30" t="n">
        <v>1</v>
      </c>
    </row>
    <row r="140" customFormat="false" ht="15" hidden="false" customHeight="false" outlineLevel="0" collapsed="false">
      <c r="A140" s="21" t="s">
        <v>581</v>
      </c>
      <c r="B140" s="20" t="s">
        <v>480</v>
      </c>
      <c r="C140" s="20" t="s">
        <v>577</v>
      </c>
      <c r="D140" s="17" t="s">
        <v>578</v>
      </c>
      <c r="E140" s="17" t="s">
        <v>582</v>
      </c>
      <c r="F140" s="9" t="s">
        <v>583</v>
      </c>
      <c r="G140" s="21" t="s">
        <v>98</v>
      </c>
      <c r="H140" s="23" t="n">
        <v>3</v>
      </c>
      <c r="I140" s="23" t="n">
        <v>6</v>
      </c>
      <c r="J140" s="23" t="n">
        <v>12</v>
      </c>
      <c r="K140" s="23" t="n">
        <v>8</v>
      </c>
      <c r="L140" s="23" t="n">
        <v>0</v>
      </c>
      <c r="M140" s="24" t="n">
        <f aca="false">H140*README!$B$11</f>
        <v>1.65</v>
      </c>
      <c r="N140" s="24" t="n">
        <f aca="false">I140*README!$B$12</f>
        <v>2.7</v>
      </c>
      <c r="O140" s="24" t="n">
        <f aca="false">J140*README!$B$13</f>
        <v>4.8</v>
      </c>
      <c r="P140" s="24" t="n">
        <f aca="false">K140*README!$B$14</f>
        <v>5.2</v>
      </c>
      <c r="Q140" s="24" t="n">
        <f aca="false">L140*README!$B$15</f>
        <v>0</v>
      </c>
      <c r="R140" s="25" t="n">
        <f aca="false">SUM(M140:Q140)</f>
        <v>14.35</v>
      </c>
      <c r="S140" s="24" t="n">
        <f aca="false">H140*README!$C$11</f>
        <v>2.55</v>
      </c>
      <c r="T140" s="24" t="n">
        <f aca="false">I140*README!$C$12</f>
        <v>4.5</v>
      </c>
      <c r="U140" s="24" t="n">
        <f aca="false">J140*README!$C$13</f>
        <v>8.4</v>
      </c>
      <c r="V140" s="24" t="n">
        <f aca="false">K140*README!$C$14</f>
        <v>7.2</v>
      </c>
      <c r="W140" s="24" t="n">
        <f aca="false">L140*README!$C$15</f>
        <v>0</v>
      </c>
      <c r="X140" s="26" t="n">
        <f aca="false">SUM(S140:W140)</f>
        <v>22.65</v>
      </c>
      <c r="Y140" s="27"/>
      <c r="Z140" s="28" t="s">
        <v>127</v>
      </c>
      <c r="AA140" s="27" t="s">
        <v>521</v>
      </c>
      <c r="AB140" s="30" t="n">
        <v>1</v>
      </c>
      <c r="AC140" s="30" t="n">
        <v>1</v>
      </c>
      <c r="AD140" s="30" t="n">
        <v>1</v>
      </c>
    </row>
    <row r="141" customFormat="false" ht="15" hidden="false" customHeight="false" outlineLevel="0" collapsed="false">
      <c r="A141" s="21" t="s">
        <v>584</v>
      </c>
      <c r="B141" s="20" t="s">
        <v>480</v>
      </c>
      <c r="C141" s="20" t="s">
        <v>577</v>
      </c>
      <c r="D141" s="17" t="s">
        <v>578</v>
      </c>
      <c r="E141" s="20" t="s">
        <v>585</v>
      </c>
      <c r="F141" s="9" t="s">
        <v>586</v>
      </c>
      <c r="G141" s="21" t="s">
        <v>98</v>
      </c>
      <c r="H141" s="23" t="n">
        <v>2</v>
      </c>
      <c r="I141" s="23" t="n">
        <v>4</v>
      </c>
      <c r="J141" s="23" t="n">
        <v>6</v>
      </c>
      <c r="K141" s="23" t="n">
        <v>4</v>
      </c>
      <c r="L141" s="23" t="n">
        <v>0</v>
      </c>
      <c r="M141" s="24" t="n">
        <f aca="false">H141*README!$B$11</f>
        <v>1.1</v>
      </c>
      <c r="N141" s="24" t="n">
        <f aca="false">I141*README!$B$12</f>
        <v>1.8</v>
      </c>
      <c r="O141" s="24" t="n">
        <f aca="false">J141*README!$B$13</f>
        <v>2.4</v>
      </c>
      <c r="P141" s="24" t="n">
        <f aca="false">K141*README!$B$14</f>
        <v>2.6</v>
      </c>
      <c r="Q141" s="24" t="n">
        <f aca="false">L141*README!$B$15</f>
        <v>0</v>
      </c>
      <c r="R141" s="25" t="n">
        <f aca="false">SUM(M141:Q141)</f>
        <v>7.9</v>
      </c>
      <c r="S141" s="24" t="n">
        <f aca="false">H141*README!$C$11</f>
        <v>1.7</v>
      </c>
      <c r="T141" s="24" t="n">
        <f aca="false">I141*README!$C$12</f>
        <v>3</v>
      </c>
      <c r="U141" s="24" t="n">
        <f aca="false">J141*README!$C$13</f>
        <v>4.2</v>
      </c>
      <c r="V141" s="24" t="n">
        <f aca="false">K141*README!$C$14</f>
        <v>3.6</v>
      </c>
      <c r="W141" s="24" t="n">
        <f aca="false">L141*README!$C$15</f>
        <v>0</v>
      </c>
      <c r="X141" s="26" t="n">
        <f aca="false">SUM(S141:W141)</f>
        <v>12.5</v>
      </c>
      <c r="Y141" s="27"/>
      <c r="Z141" s="28" t="s">
        <v>127</v>
      </c>
      <c r="AA141" s="27"/>
      <c r="AB141" s="30" t="n">
        <v>1</v>
      </c>
      <c r="AC141" s="30" t="n">
        <v>1</v>
      </c>
      <c r="AD141" s="30" t="n">
        <v>0</v>
      </c>
    </row>
    <row r="142" customFormat="false" ht="15" hidden="false" customHeight="false" outlineLevel="0" collapsed="false">
      <c r="A142" s="21" t="s">
        <v>587</v>
      </c>
      <c r="B142" s="20" t="s">
        <v>480</v>
      </c>
      <c r="C142" s="20" t="s">
        <v>577</v>
      </c>
      <c r="D142" s="17" t="s">
        <v>578</v>
      </c>
      <c r="E142" s="17" t="s">
        <v>588</v>
      </c>
      <c r="F142" s="9" t="s">
        <v>589</v>
      </c>
      <c r="G142" s="21" t="s">
        <v>98</v>
      </c>
      <c r="H142" s="23" t="n">
        <v>2</v>
      </c>
      <c r="I142" s="23" t="n">
        <v>4</v>
      </c>
      <c r="J142" s="23" t="n">
        <v>6</v>
      </c>
      <c r="K142" s="23" t="n">
        <v>4</v>
      </c>
      <c r="L142" s="23" t="n">
        <v>0</v>
      </c>
      <c r="M142" s="24" t="n">
        <f aca="false">H142*README!$B$11</f>
        <v>1.1</v>
      </c>
      <c r="N142" s="24" t="n">
        <f aca="false">I142*README!$B$12</f>
        <v>1.8</v>
      </c>
      <c r="O142" s="24" t="n">
        <f aca="false">J142*README!$B$13</f>
        <v>2.4</v>
      </c>
      <c r="P142" s="24" t="n">
        <f aca="false">K142*README!$B$14</f>
        <v>2.6</v>
      </c>
      <c r="Q142" s="24" t="n">
        <f aca="false">L142*README!$B$15</f>
        <v>0</v>
      </c>
      <c r="R142" s="25" t="n">
        <f aca="false">SUM(M142:Q142)</f>
        <v>7.9</v>
      </c>
      <c r="S142" s="24" t="n">
        <f aca="false">H142*README!$C$11</f>
        <v>1.7</v>
      </c>
      <c r="T142" s="24" t="n">
        <f aca="false">I142*README!$C$12</f>
        <v>3</v>
      </c>
      <c r="U142" s="24" t="n">
        <f aca="false">J142*README!$C$13</f>
        <v>4.2</v>
      </c>
      <c r="V142" s="24" t="n">
        <f aca="false">K142*README!$C$14</f>
        <v>3.6</v>
      </c>
      <c r="W142" s="24" t="n">
        <f aca="false">L142*README!$C$15</f>
        <v>0</v>
      </c>
      <c r="X142" s="26" t="n">
        <f aca="false">SUM(S142:W142)</f>
        <v>12.5</v>
      </c>
      <c r="Y142" s="27"/>
      <c r="Z142" s="28" t="s">
        <v>127</v>
      </c>
      <c r="AA142" s="27"/>
      <c r="AB142" s="30" t="n">
        <v>1</v>
      </c>
      <c r="AC142" s="30" t="n">
        <v>1</v>
      </c>
      <c r="AD142" s="30" t="n">
        <v>0</v>
      </c>
    </row>
    <row r="143" customFormat="false" ht="15" hidden="false" customHeight="false" outlineLevel="0" collapsed="false">
      <c r="A143" s="21" t="s">
        <v>590</v>
      </c>
      <c r="B143" s="20" t="s">
        <v>480</v>
      </c>
      <c r="C143" s="20" t="s">
        <v>577</v>
      </c>
      <c r="D143" s="17" t="s">
        <v>578</v>
      </c>
      <c r="E143" s="17" t="s">
        <v>591</v>
      </c>
      <c r="F143" s="9" t="s">
        <v>592</v>
      </c>
      <c r="G143" s="21" t="s">
        <v>115</v>
      </c>
      <c r="H143" s="23" t="n">
        <v>2</v>
      </c>
      <c r="I143" s="23" t="n">
        <v>4</v>
      </c>
      <c r="J143" s="23" t="n">
        <v>6</v>
      </c>
      <c r="K143" s="23" t="n">
        <v>0</v>
      </c>
      <c r="L143" s="23" t="n">
        <v>0</v>
      </c>
      <c r="M143" s="24" t="n">
        <f aca="false">H143*README!$B$11</f>
        <v>1.1</v>
      </c>
      <c r="N143" s="24" t="n">
        <f aca="false">I143*README!$B$12</f>
        <v>1.8</v>
      </c>
      <c r="O143" s="24" t="n">
        <f aca="false">J143*README!$B$13</f>
        <v>2.4</v>
      </c>
      <c r="P143" s="24" t="n">
        <f aca="false">K143*README!$B$14</f>
        <v>0</v>
      </c>
      <c r="Q143" s="24" t="n">
        <f aca="false">L143*README!$B$15</f>
        <v>0</v>
      </c>
      <c r="R143" s="25" t="n">
        <f aca="false">SUM(M143:Q143)</f>
        <v>5.3</v>
      </c>
      <c r="S143" s="24" t="n">
        <f aca="false">H143*README!$C$11</f>
        <v>1.7</v>
      </c>
      <c r="T143" s="24" t="n">
        <f aca="false">I143*README!$C$12</f>
        <v>3</v>
      </c>
      <c r="U143" s="24" t="n">
        <f aca="false">J143*README!$C$13</f>
        <v>4.2</v>
      </c>
      <c r="V143" s="24" t="n">
        <f aca="false">K143*README!$C$14</f>
        <v>0</v>
      </c>
      <c r="W143" s="24" t="n">
        <f aca="false">L143*README!$C$15</f>
        <v>0</v>
      </c>
      <c r="X143" s="26" t="n">
        <f aca="false">SUM(S143:W143)</f>
        <v>8.9</v>
      </c>
      <c r="Y143" s="27"/>
      <c r="Z143" s="28" t="s">
        <v>127</v>
      </c>
      <c r="AA143" s="27"/>
      <c r="AB143" s="30" t="n">
        <v>1</v>
      </c>
      <c r="AC143" s="30" t="n">
        <v>1</v>
      </c>
      <c r="AD143" s="30" t="n">
        <v>0</v>
      </c>
    </row>
    <row r="144" customFormat="false" ht="15" hidden="false" customHeight="false" outlineLevel="0" collapsed="false">
      <c r="A144" s="21" t="s">
        <v>593</v>
      </c>
      <c r="B144" s="20" t="s">
        <v>480</v>
      </c>
      <c r="C144" s="20" t="s">
        <v>577</v>
      </c>
      <c r="D144" s="17" t="s">
        <v>578</v>
      </c>
      <c r="E144" s="17" t="s">
        <v>594</v>
      </c>
      <c r="F144" s="9" t="s">
        <v>595</v>
      </c>
      <c r="G144" s="21" t="s">
        <v>98</v>
      </c>
      <c r="H144" s="23" t="n">
        <v>1</v>
      </c>
      <c r="I144" s="23" t="n">
        <v>3</v>
      </c>
      <c r="J144" s="23" t="n">
        <v>4</v>
      </c>
      <c r="K144" s="23" t="n">
        <v>0</v>
      </c>
      <c r="L144" s="23" t="n">
        <v>0</v>
      </c>
      <c r="M144" s="24" t="n">
        <f aca="false">H144*README!$B$11</f>
        <v>0.55</v>
      </c>
      <c r="N144" s="24" t="n">
        <f aca="false">I144*README!$B$12</f>
        <v>1.35</v>
      </c>
      <c r="O144" s="24" t="n">
        <f aca="false">J144*README!$B$13</f>
        <v>1.6</v>
      </c>
      <c r="P144" s="24" t="n">
        <f aca="false">K144*README!$B$14</f>
        <v>0</v>
      </c>
      <c r="Q144" s="24" t="n">
        <f aca="false">L144*README!$B$15</f>
        <v>0</v>
      </c>
      <c r="R144" s="25" t="n">
        <f aca="false">SUM(M144:Q144)</f>
        <v>3.5</v>
      </c>
      <c r="S144" s="24" t="n">
        <f aca="false">H144*README!$C$11</f>
        <v>0.85</v>
      </c>
      <c r="T144" s="24" t="n">
        <f aca="false">I144*README!$C$12</f>
        <v>2.25</v>
      </c>
      <c r="U144" s="24" t="n">
        <f aca="false">J144*README!$C$13</f>
        <v>2.8</v>
      </c>
      <c r="V144" s="24" t="n">
        <f aca="false">K144*README!$C$14</f>
        <v>0</v>
      </c>
      <c r="W144" s="24" t="n">
        <f aca="false">L144*README!$C$15</f>
        <v>0</v>
      </c>
      <c r="X144" s="26" t="n">
        <f aca="false">SUM(S144:W144)</f>
        <v>5.9</v>
      </c>
      <c r="Y144" s="27"/>
      <c r="Z144" s="28" t="s">
        <v>127</v>
      </c>
      <c r="AA144" s="27"/>
      <c r="AB144" s="30" t="n">
        <v>1</v>
      </c>
      <c r="AC144" s="30" t="n">
        <v>1</v>
      </c>
      <c r="AD144" s="30" t="n">
        <v>1</v>
      </c>
    </row>
    <row r="145" customFormat="false" ht="15" hidden="false" customHeight="false" outlineLevel="0" collapsed="false">
      <c r="A145" s="21" t="s">
        <v>596</v>
      </c>
      <c r="B145" s="20" t="s">
        <v>480</v>
      </c>
      <c r="C145" s="20" t="s">
        <v>577</v>
      </c>
      <c r="D145" s="17" t="s">
        <v>578</v>
      </c>
      <c r="E145" s="17" t="s">
        <v>597</v>
      </c>
      <c r="F145" s="9" t="s">
        <v>598</v>
      </c>
      <c r="G145" s="21" t="s">
        <v>98</v>
      </c>
      <c r="H145" s="23" t="n">
        <v>2</v>
      </c>
      <c r="I145" s="23" t="n">
        <v>4</v>
      </c>
      <c r="J145" s="23" t="n">
        <v>4</v>
      </c>
      <c r="K145" s="23" t="n">
        <v>0</v>
      </c>
      <c r="L145" s="23" t="n">
        <v>0</v>
      </c>
      <c r="M145" s="24" t="n">
        <f aca="false">H145*README!$B$11</f>
        <v>1.1</v>
      </c>
      <c r="N145" s="24" t="n">
        <f aca="false">I145*README!$B$12</f>
        <v>1.8</v>
      </c>
      <c r="O145" s="24" t="n">
        <f aca="false">J145*README!$B$13</f>
        <v>1.6</v>
      </c>
      <c r="P145" s="24" t="n">
        <f aca="false">K145*README!$B$14</f>
        <v>0</v>
      </c>
      <c r="Q145" s="24" t="n">
        <f aca="false">L145*README!$B$15</f>
        <v>0</v>
      </c>
      <c r="R145" s="25" t="n">
        <f aca="false">SUM(M145:Q145)</f>
        <v>4.5</v>
      </c>
      <c r="S145" s="24" t="n">
        <f aca="false">H145*README!$C$11</f>
        <v>1.7</v>
      </c>
      <c r="T145" s="24" t="n">
        <f aca="false">I145*README!$C$12</f>
        <v>3</v>
      </c>
      <c r="U145" s="24" t="n">
        <f aca="false">J145*README!$C$13</f>
        <v>2.8</v>
      </c>
      <c r="V145" s="24" t="n">
        <f aca="false">K145*README!$C$14</f>
        <v>0</v>
      </c>
      <c r="W145" s="24" t="n">
        <f aca="false">L145*README!$C$15</f>
        <v>0</v>
      </c>
      <c r="X145" s="26" t="n">
        <f aca="false">SUM(S145:W145)</f>
        <v>7.5</v>
      </c>
      <c r="Y145" s="27"/>
      <c r="Z145" s="28" t="s">
        <v>127</v>
      </c>
      <c r="AA145" s="27"/>
      <c r="AB145" s="30" t="n">
        <v>1</v>
      </c>
      <c r="AC145" s="30" t="n">
        <v>1</v>
      </c>
      <c r="AD145" s="30" t="n">
        <v>0</v>
      </c>
    </row>
    <row r="146" customFormat="false" ht="15" hidden="false" customHeight="false" outlineLevel="0" collapsed="false">
      <c r="A146" s="21" t="s">
        <v>599</v>
      </c>
      <c r="B146" s="20" t="s">
        <v>480</v>
      </c>
      <c r="C146" s="20" t="s">
        <v>577</v>
      </c>
      <c r="D146" s="17" t="s">
        <v>578</v>
      </c>
      <c r="E146" s="17" t="s">
        <v>600</v>
      </c>
      <c r="F146" s="9" t="s">
        <v>601</v>
      </c>
      <c r="G146" s="21" t="s">
        <v>115</v>
      </c>
      <c r="H146" s="23" t="n">
        <v>1</v>
      </c>
      <c r="I146" s="23" t="n">
        <v>3</v>
      </c>
      <c r="J146" s="23" t="n">
        <v>6</v>
      </c>
      <c r="K146" s="23" t="n">
        <v>0</v>
      </c>
      <c r="L146" s="23" t="n">
        <v>0</v>
      </c>
      <c r="M146" s="24" t="n">
        <f aca="false">H146*README!$B$11</f>
        <v>0.55</v>
      </c>
      <c r="N146" s="24" t="n">
        <f aca="false">I146*README!$B$12</f>
        <v>1.35</v>
      </c>
      <c r="O146" s="24" t="n">
        <f aca="false">J146*README!$B$13</f>
        <v>2.4</v>
      </c>
      <c r="P146" s="24" t="n">
        <f aca="false">K146*README!$B$14</f>
        <v>0</v>
      </c>
      <c r="Q146" s="24" t="n">
        <f aca="false">L146*README!$B$15</f>
        <v>0</v>
      </c>
      <c r="R146" s="25" t="n">
        <f aca="false">SUM(M146:Q146)</f>
        <v>4.3</v>
      </c>
      <c r="S146" s="24" t="n">
        <f aca="false">H146*README!$C$11</f>
        <v>0.85</v>
      </c>
      <c r="T146" s="24" t="n">
        <f aca="false">I146*README!$C$12</f>
        <v>2.25</v>
      </c>
      <c r="U146" s="24" t="n">
        <f aca="false">J146*README!$C$13</f>
        <v>4.2</v>
      </c>
      <c r="V146" s="24" t="n">
        <f aca="false">K146*README!$C$14</f>
        <v>0</v>
      </c>
      <c r="W146" s="24" t="n">
        <f aca="false">L146*README!$C$15</f>
        <v>0</v>
      </c>
      <c r="X146" s="26" t="n">
        <f aca="false">SUM(S146:W146)</f>
        <v>7.3</v>
      </c>
      <c r="Y146" s="27"/>
      <c r="Z146" s="28" t="s">
        <v>127</v>
      </c>
      <c r="AA146" s="27"/>
      <c r="AB146" s="30" t="n">
        <v>1</v>
      </c>
      <c r="AC146" s="30" t="n">
        <v>1</v>
      </c>
      <c r="AD146" s="30" t="n">
        <v>0</v>
      </c>
    </row>
    <row r="147" customFormat="false" ht="15" hidden="false" customHeight="false" outlineLevel="0" collapsed="false">
      <c r="A147" s="21" t="s">
        <v>602</v>
      </c>
      <c r="B147" s="20" t="s">
        <v>480</v>
      </c>
      <c r="C147" s="20" t="s">
        <v>577</v>
      </c>
      <c r="D147" s="17" t="s">
        <v>578</v>
      </c>
      <c r="E147" s="17" t="s">
        <v>603</v>
      </c>
      <c r="F147" s="9" t="s">
        <v>604</v>
      </c>
      <c r="G147" s="21" t="s">
        <v>115</v>
      </c>
      <c r="H147" s="23" t="n">
        <v>2</v>
      </c>
      <c r="I147" s="23" t="n">
        <v>6</v>
      </c>
      <c r="J147" s="23" t="n">
        <v>8</v>
      </c>
      <c r="K147" s="23" t="n">
        <v>0</v>
      </c>
      <c r="L147" s="23" t="n">
        <v>0</v>
      </c>
      <c r="M147" s="24" t="n">
        <f aca="false">H147*README!$B$11</f>
        <v>1.1</v>
      </c>
      <c r="N147" s="24" t="n">
        <f aca="false">I147*README!$B$12</f>
        <v>2.7</v>
      </c>
      <c r="O147" s="24" t="n">
        <f aca="false">J147*README!$B$13</f>
        <v>3.2</v>
      </c>
      <c r="P147" s="24" t="n">
        <f aca="false">K147*README!$B$14</f>
        <v>0</v>
      </c>
      <c r="Q147" s="24" t="n">
        <f aca="false">L147*README!$B$15</f>
        <v>0</v>
      </c>
      <c r="R147" s="25" t="n">
        <f aca="false">SUM(M147:Q147)</f>
        <v>7</v>
      </c>
      <c r="S147" s="24" t="n">
        <f aca="false">H147*README!$C$11</f>
        <v>1.7</v>
      </c>
      <c r="T147" s="24" t="n">
        <f aca="false">I147*README!$C$12</f>
        <v>4.5</v>
      </c>
      <c r="U147" s="24" t="n">
        <f aca="false">J147*README!$C$13</f>
        <v>5.6</v>
      </c>
      <c r="V147" s="24" t="n">
        <f aca="false">K147*README!$C$14</f>
        <v>0</v>
      </c>
      <c r="W147" s="24" t="n">
        <f aca="false">L147*README!$C$15</f>
        <v>0</v>
      </c>
      <c r="X147" s="26" t="n">
        <f aca="false">SUM(S147:W147)</f>
        <v>11.8</v>
      </c>
      <c r="Y147" s="27"/>
      <c r="Z147" s="28" t="s">
        <v>127</v>
      </c>
      <c r="AA147" s="27"/>
      <c r="AB147" s="30" t="n">
        <v>1</v>
      </c>
      <c r="AC147" s="30" t="n">
        <v>1</v>
      </c>
      <c r="AD147" s="30" t="n">
        <v>0</v>
      </c>
    </row>
    <row r="148" customFormat="false" ht="15" hidden="false" customHeight="false" outlineLevel="0" collapsed="false">
      <c r="A148" s="21" t="s">
        <v>605</v>
      </c>
      <c r="B148" s="20" t="s">
        <v>480</v>
      </c>
      <c r="C148" s="20" t="s">
        <v>577</v>
      </c>
      <c r="D148" s="17" t="s">
        <v>578</v>
      </c>
      <c r="E148" s="17" t="s">
        <v>606</v>
      </c>
      <c r="F148" s="9" t="s">
        <v>607</v>
      </c>
      <c r="G148" s="21" t="s">
        <v>138</v>
      </c>
      <c r="H148" s="23" t="n">
        <v>2</v>
      </c>
      <c r="I148" s="23" t="n">
        <v>4</v>
      </c>
      <c r="J148" s="23" t="n">
        <v>10</v>
      </c>
      <c r="K148" s="23" t="n">
        <v>0</v>
      </c>
      <c r="L148" s="23" t="n">
        <v>1</v>
      </c>
      <c r="M148" s="24" t="n">
        <f aca="false">H148*README!$B$11</f>
        <v>1.1</v>
      </c>
      <c r="N148" s="24" t="n">
        <f aca="false">I148*README!$B$12</f>
        <v>1.8</v>
      </c>
      <c r="O148" s="24" t="n">
        <f aca="false">J148*README!$B$13</f>
        <v>4</v>
      </c>
      <c r="P148" s="24" t="n">
        <f aca="false">K148*README!$B$14</f>
        <v>0</v>
      </c>
      <c r="Q148" s="24" t="n">
        <f aca="false">L148*README!$B$15</f>
        <v>0.85</v>
      </c>
      <c r="R148" s="25" t="n">
        <f aca="false">SUM(M148:Q148)</f>
        <v>7.75</v>
      </c>
      <c r="S148" s="24" t="n">
        <f aca="false">H148*README!$C$11</f>
        <v>1.7</v>
      </c>
      <c r="T148" s="24" t="n">
        <f aca="false">I148*README!$C$12</f>
        <v>3</v>
      </c>
      <c r="U148" s="24" t="n">
        <f aca="false">J148*README!$C$13</f>
        <v>7</v>
      </c>
      <c r="V148" s="24" t="n">
        <f aca="false">K148*README!$C$14</f>
        <v>0</v>
      </c>
      <c r="W148" s="24" t="n">
        <f aca="false">L148*README!$C$15</f>
        <v>1</v>
      </c>
      <c r="X148" s="26" t="n">
        <f aca="false">SUM(S148:W148)</f>
        <v>12.7</v>
      </c>
      <c r="Y148" s="27"/>
      <c r="Z148" s="28" t="s">
        <v>127</v>
      </c>
      <c r="AA148" s="27"/>
      <c r="AB148" s="30" t="n">
        <v>1</v>
      </c>
      <c r="AC148" s="30" t="n">
        <v>0</v>
      </c>
      <c r="AD148" s="30" t="n">
        <v>0</v>
      </c>
    </row>
    <row r="149" customFormat="false" ht="15" hidden="false" customHeight="false" outlineLevel="0" collapsed="false">
      <c r="A149" s="21" t="s">
        <v>608</v>
      </c>
      <c r="B149" s="20" t="s">
        <v>480</v>
      </c>
      <c r="C149" s="20" t="s">
        <v>577</v>
      </c>
      <c r="D149" s="17" t="s">
        <v>578</v>
      </c>
      <c r="E149" s="17" t="s">
        <v>609</v>
      </c>
      <c r="F149" s="9" t="s">
        <v>610</v>
      </c>
      <c r="G149" s="21" t="s">
        <v>123</v>
      </c>
      <c r="H149" s="23" t="n">
        <v>1</v>
      </c>
      <c r="I149" s="23" t="n">
        <v>2</v>
      </c>
      <c r="J149" s="23" t="n">
        <v>4</v>
      </c>
      <c r="K149" s="23" t="n">
        <v>0</v>
      </c>
      <c r="L149" s="23" t="n">
        <v>1</v>
      </c>
      <c r="M149" s="24" t="n">
        <f aca="false">H149*README!$B$11</f>
        <v>0.55</v>
      </c>
      <c r="N149" s="24" t="n">
        <f aca="false">I149*README!$B$12</f>
        <v>0.9</v>
      </c>
      <c r="O149" s="24" t="n">
        <f aca="false">J149*README!$B$13</f>
        <v>1.6</v>
      </c>
      <c r="P149" s="24" t="n">
        <f aca="false">K149*README!$B$14</f>
        <v>0</v>
      </c>
      <c r="Q149" s="24" t="n">
        <f aca="false">L149*README!$B$15</f>
        <v>0.85</v>
      </c>
      <c r="R149" s="25" t="n">
        <f aca="false">SUM(M149:Q149)</f>
        <v>3.9</v>
      </c>
      <c r="S149" s="24" t="n">
        <f aca="false">H149*README!$C$11</f>
        <v>0.85</v>
      </c>
      <c r="T149" s="24" t="n">
        <f aca="false">I149*README!$C$12</f>
        <v>1.5</v>
      </c>
      <c r="U149" s="24" t="n">
        <f aca="false">J149*README!$C$13</f>
        <v>2.8</v>
      </c>
      <c r="V149" s="24" t="n">
        <f aca="false">K149*README!$C$14</f>
        <v>0</v>
      </c>
      <c r="W149" s="24" t="n">
        <f aca="false">L149*README!$C$15</f>
        <v>1</v>
      </c>
      <c r="X149" s="26" t="n">
        <f aca="false">SUM(S149:W149)</f>
        <v>6.15</v>
      </c>
      <c r="Y149" s="27"/>
      <c r="Z149" s="28" t="s">
        <v>127</v>
      </c>
      <c r="AA149" s="27"/>
      <c r="AB149" s="30" t="n">
        <v>1</v>
      </c>
      <c r="AC149" s="30" t="n">
        <v>0</v>
      </c>
      <c r="AD149" s="30" t="n">
        <v>0</v>
      </c>
    </row>
    <row r="150" customFormat="false" ht="15" hidden="false" customHeight="false" outlineLevel="0" collapsed="false">
      <c r="A150" s="21" t="s">
        <v>611</v>
      </c>
      <c r="B150" s="20" t="s">
        <v>612</v>
      </c>
      <c r="C150" s="20" t="s">
        <v>613</v>
      </c>
      <c r="D150" s="17" t="s">
        <v>614</v>
      </c>
      <c r="E150" s="20" t="s">
        <v>615</v>
      </c>
      <c r="F150" s="9" t="s">
        <v>616</v>
      </c>
      <c r="G150" s="21" t="s">
        <v>98</v>
      </c>
      <c r="H150" s="23" t="n">
        <v>0</v>
      </c>
      <c r="I150" s="23" t="n">
        <v>0</v>
      </c>
      <c r="J150" s="23" t="n">
        <v>8</v>
      </c>
      <c r="K150" s="23" t="n">
        <v>2</v>
      </c>
      <c r="L150" s="23" t="n">
        <v>0</v>
      </c>
      <c r="M150" s="24" t="n">
        <f aca="false">H150*README!$B$11</f>
        <v>0</v>
      </c>
      <c r="N150" s="24" t="n">
        <f aca="false">I150*README!$B$12</f>
        <v>0</v>
      </c>
      <c r="O150" s="24" t="n">
        <f aca="false">J150*README!$B$13</f>
        <v>3.2</v>
      </c>
      <c r="P150" s="24" t="n">
        <f aca="false">K150*README!$B$14</f>
        <v>1.3</v>
      </c>
      <c r="Q150" s="24" t="n">
        <f aca="false">L150*README!$B$15</f>
        <v>0</v>
      </c>
      <c r="R150" s="25" t="n">
        <f aca="false">SUM(M150:Q150)</f>
        <v>4.5</v>
      </c>
      <c r="S150" s="24" t="n">
        <f aca="false">H150*README!$C$11</f>
        <v>0</v>
      </c>
      <c r="T150" s="24" t="n">
        <f aca="false">I150*README!$C$12</f>
        <v>0</v>
      </c>
      <c r="U150" s="24" t="n">
        <f aca="false">J150*README!$C$13</f>
        <v>5.6</v>
      </c>
      <c r="V150" s="24" t="n">
        <f aca="false">K150*README!$C$14</f>
        <v>1.8</v>
      </c>
      <c r="W150" s="24" t="n">
        <f aca="false">L150*README!$C$15</f>
        <v>0</v>
      </c>
      <c r="X150" s="26" t="n">
        <f aca="false">SUM(S150:W150)</f>
        <v>7.4</v>
      </c>
      <c r="Y150" s="27"/>
      <c r="Z150" s="28" t="s">
        <v>127</v>
      </c>
      <c r="AA150" s="27"/>
      <c r="AB150" s="30" t="n">
        <v>1</v>
      </c>
      <c r="AC150" s="30" t="n">
        <v>1</v>
      </c>
      <c r="AD150" s="30" t="n">
        <v>1</v>
      </c>
    </row>
    <row r="151" customFormat="false" ht="15" hidden="false" customHeight="false" outlineLevel="0" collapsed="false">
      <c r="A151" s="21" t="s">
        <v>617</v>
      </c>
      <c r="B151" s="20" t="s">
        <v>612</v>
      </c>
      <c r="C151" s="20" t="s">
        <v>613</v>
      </c>
      <c r="D151" s="17" t="s">
        <v>614</v>
      </c>
      <c r="E151" s="20" t="s">
        <v>618</v>
      </c>
      <c r="F151" s="9" t="s">
        <v>619</v>
      </c>
      <c r="G151" s="21" t="s">
        <v>98</v>
      </c>
      <c r="H151" s="23" t="n">
        <v>0</v>
      </c>
      <c r="I151" s="23" t="n">
        <v>0</v>
      </c>
      <c r="J151" s="23" t="n">
        <v>10</v>
      </c>
      <c r="K151" s="23" t="n">
        <v>0</v>
      </c>
      <c r="L151" s="23" t="n">
        <v>0</v>
      </c>
      <c r="M151" s="24" t="n">
        <f aca="false">H151*README!$B$11</f>
        <v>0</v>
      </c>
      <c r="N151" s="24" t="n">
        <f aca="false">I151*README!$B$12</f>
        <v>0</v>
      </c>
      <c r="O151" s="24" t="n">
        <f aca="false">J151*README!$B$13</f>
        <v>4</v>
      </c>
      <c r="P151" s="24" t="n">
        <f aca="false">K151*README!$B$14</f>
        <v>0</v>
      </c>
      <c r="Q151" s="24" t="n">
        <f aca="false">L151*README!$B$15</f>
        <v>0</v>
      </c>
      <c r="R151" s="25" t="n">
        <f aca="false">SUM(M151:Q151)</f>
        <v>4</v>
      </c>
      <c r="S151" s="24" t="n">
        <f aca="false">H151*README!$C$11</f>
        <v>0</v>
      </c>
      <c r="T151" s="24" t="n">
        <f aca="false">I151*README!$C$12</f>
        <v>0</v>
      </c>
      <c r="U151" s="24" t="n">
        <f aca="false">J151*README!$C$13</f>
        <v>7</v>
      </c>
      <c r="V151" s="24" t="n">
        <f aca="false">K151*README!$C$14</f>
        <v>0</v>
      </c>
      <c r="W151" s="24" t="n">
        <f aca="false">L151*README!$C$15</f>
        <v>0</v>
      </c>
      <c r="X151" s="26" t="n">
        <f aca="false">SUM(S151:W151)</f>
        <v>7</v>
      </c>
      <c r="Y151" s="27"/>
      <c r="Z151" s="28" t="s">
        <v>127</v>
      </c>
      <c r="AA151" s="27"/>
      <c r="AB151" s="30" t="n">
        <v>1</v>
      </c>
      <c r="AC151" s="30" t="n">
        <v>1</v>
      </c>
      <c r="AD151" s="30" t="n">
        <v>0</v>
      </c>
    </row>
    <row r="152" customFormat="false" ht="15" hidden="false" customHeight="false" outlineLevel="0" collapsed="false">
      <c r="A152" s="21" t="s">
        <v>620</v>
      </c>
      <c r="B152" s="20" t="s">
        <v>612</v>
      </c>
      <c r="C152" s="20" t="s">
        <v>613</v>
      </c>
      <c r="D152" s="17" t="s">
        <v>614</v>
      </c>
      <c r="E152" s="20" t="s">
        <v>621</v>
      </c>
      <c r="F152" s="9" t="s">
        <v>622</v>
      </c>
      <c r="G152" s="21" t="s">
        <v>115</v>
      </c>
      <c r="H152" s="23" t="n">
        <v>0</v>
      </c>
      <c r="I152" s="23" t="n">
        <v>0</v>
      </c>
      <c r="J152" s="23" t="n">
        <v>5</v>
      </c>
      <c r="K152" s="23" t="n">
        <v>0</v>
      </c>
      <c r="L152" s="23" t="n">
        <v>0</v>
      </c>
      <c r="M152" s="24" t="n">
        <f aca="false">H152*README!$B$11</f>
        <v>0</v>
      </c>
      <c r="N152" s="24" t="n">
        <f aca="false">I152*README!$B$12</f>
        <v>0</v>
      </c>
      <c r="O152" s="24" t="n">
        <f aca="false">J152*README!$B$13</f>
        <v>2</v>
      </c>
      <c r="P152" s="24" t="n">
        <f aca="false">K152*README!$B$14</f>
        <v>0</v>
      </c>
      <c r="Q152" s="24" t="n">
        <f aca="false">L152*README!$B$15</f>
        <v>0</v>
      </c>
      <c r="R152" s="25" t="n">
        <f aca="false">SUM(M152:Q152)</f>
        <v>2</v>
      </c>
      <c r="S152" s="24" t="n">
        <f aca="false">H152*README!$C$11</f>
        <v>0</v>
      </c>
      <c r="T152" s="24" t="n">
        <f aca="false">I152*README!$C$12</f>
        <v>0</v>
      </c>
      <c r="U152" s="24" t="n">
        <f aca="false">J152*README!$C$13</f>
        <v>3.5</v>
      </c>
      <c r="V152" s="24" t="n">
        <f aca="false">K152*README!$C$14</f>
        <v>0</v>
      </c>
      <c r="W152" s="24" t="n">
        <f aca="false">L152*README!$C$15</f>
        <v>0</v>
      </c>
      <c r="X152" s="26" t="n">
        <f aca="false">SUM(S152:W152)</f>
        <v>3.5</v>
      </c>
      <c r="Y152" s="27"/>
      <c r="Z152" s="28" t="s">
        <v>127</v>
      </c>
      <c r="AA152" s="27"/>
      <c r="AB152" s="30" t="n">
        <v>1</v>
      </c>
      <c r="AC152" s="30" t="n">
        <v>1</v>
      </c>
      <c r="AD152" s="30" t="n">
        <v>0</v>
      </c>
    </row>
    <row r="153" customFormat="false" ht="15" hidden="false" customHeight="false" outlineLevel="0" collapsed="false">
      <c r="A153" s="21" t="s">
        <v>623</v>
      </c>
      <c r="B153" s="20" t="s">
        <v>612</v>
      </c>
      <c r="C153" s="20" t="s">
        <v>613</v>
      </c>
      <c r="D153" s="17" t="s">
        <v>614</v>
      </c>
      <c r="E153" s="17" t="s">
        <v>624</v>
      </c>
      <c r="F153" s="9" t="s">
        <v>625</v>
      </c>
      <c r="G153" s="21" t="s">
        <v>115</v>
      </c>
      <c r="H153" s="23" t="n">
        <v>0</v>
      </c>
      <c r="I153" s="23" t="n">
        <v>0</v>
      </c>
      <c r="J153" s="23" t="n">
        <v>16</v>
      </c>
      <c r="K153" s="23" t="n">
        <v>4</v>
      </c>
      <c r="L153" s="23" t="n">
        <v>4</v>
      </c>
      <c r="M153" s="24" t="n">
        <f aca="false">H153*README!$B$11</f>
        <v>0</v>
      </c>
      <c r="N153" s="24" t="n">
        <f aca="false">I153*README!$B$12</f>
        <v>0</v>
      </c>
      <c r="O153" s="24" t="n">
        <f aca="false">J153*README!$B$13</f>
        <v>6.4</v>
      </c>
      <c r="P153" s="24" t="n">
        <f aca="false">K153*README!$B$14</f>
        <v>2.6</v>
      </c>
      <c r="Q153" s="24" t="n">
        <f aca="false">L153*README!$B$15</f>
        <v>3.4</v>
      </c>
      <c r="R153" s="25" t="n">
        <f aca="false">SUM(M153:Q153)</f>
        <v>12.4</v>
      </c>
      <c r="S153" s="24" t="n">
        <f aca="false">H153*README!$C$11</f>
        <v>0</v>
      </c>
      <c r="T153" s="24" t="n">
        <f aca="false">I153*README!$C$12</f>
        <v>0</v>
      </c>
      <c r="U153" s="24" t="n">
        <f aca="false">J153*README!$C$13</f>
        <v>11.2</v>
      </c>
      <c r="V153" s="24" t="n">
        <f aca="false">K153*README!$C$14</f>
        <v>3.6</v>
      </c>
      <c r="W153" s="24" t="n">
        <f aca="false">L153*README!$C$15</f>
        <v>4</v>
      </c>
      <c r="X153" s="26" t="n">
        <f aca="false">SUM(S153:W153)</f>
        <v>18.8</v>
      </c>
      <c r="Y153" s="27"/>
      <c r="Z153" s="28" t="s">
        <v>127</v>
      </c>
      <c r="AA153" s="27" t="s">
        <v>626</v>
      </c>
      <c r="AB153" s="30" t="n">
        <v>1</v>
      </c>
      <c r="AC153" s="30" t="n">
        <v>0</v>
      </c>
      <c r="AD153" s="30" t="n">
        <v>0</v>
      </c>
    </row>
    <row r="154" customFormat="false" ht="15" hidden="false" customHeight="false" outlineLevel="0" collapsed="false">
      <c r="A154" s="21" t="s">
        <v>627</v>
      </c>
      <c r="B154" s="20" t="s">
        <v>612</v>
      </c>
      <c r="C154" s="20" t="s">
        <v>613</v>
      </c>
      <c r="D154" s="17" t="s">
        <v>614</v>
      </c>
      <c r="E154" s="17" t="s">
        <v>628</v>
      </c>
      <c r="F154" s="9" t="s">
        <v>629</v>
      </c>
      <c r="G154" s="21" t="s">
        <v>123</v>
      </c>
      <c r="H154" s="23" t="n">
        <v>0</v>
      </c>
      <c r="I154" s="23" t="n">
        <v>0</v>
      </c>
      <c r="J154" s="23" t="n">
        <v>10</v>
      </c>
      <c r="K154" s="23" t="n">
        <v>0</v>
      </c>
      <c r="L154" s="23" t="n">
        <v>0</v>
      </c>
      <c r="M154" s="24" t="n">
        <f aca="false">H154*README!$B$11</f>
        <v>0</v>
      </c>
      <c r="N154" s="24" t="n">
        <f aca="false">I154*README!$B$12</f>
        <v>0</v>
      </c>
      <c r="O154" s="24" t="n">
        <f aca="false">J154*README!$B$13</f>
        <v>4</v>
      </c>
      <c r="P154" s="24" t="n">
        <f aca="false">K154*README!$B$14</f>
        <v>0</v>
      </c>
      <c r="Q154" s="24" t="n">
        <f aca="false">L154*README!$B$15</f>
        <v>0</v>
      </c>
      <c r="R154" s="25" t="n">
        <f aca="false">SUM(M154:Q154)</f>
        <v>4</v>
      </c>
      <c r="S154" s="24" t="n">
        <f aca="false">H154*README!$C$11</f>
        <v>0</v>
      </c>
      <c r="T154" s="24" t="n">
        <f aca="false">I154*README!$C$12</f>
        <v>0</v>
      </c>
      <c r="U154" s="24" t="n">
        <f aca="false">J154*README!$C$13</f>
        <v>7</v>
      </c>
      <c r="V154" s="24" t="n">
        <f aca="false">K154*README!$C$14</f>
        <v>0</v>
      </c>
      <c r="W154" s="24" t="n">
        <f aca="false">L154*README!$C$15</f>
        <v>0</v>
      </c>
      <c r="X154" s="26" t="n">
        <f aca="false">SUM(S154:W154)</f>
        <v>7</v>
      </c>
      <c r="Y154" s="27"/>
      <c r="Z154" s="28" t="s">
        <v>127</v>
      </c>
      <c r="AA154" s="27"/>
      <c r="AB154" s="30" t="n">
        <v>1</v>
      </c>
      <c r="AC154" s="30" t="n">
        <v>0</v>
      </c>
      <c r="AD154" s="30" t="n">
        <v>0</v>
      </c>
    </row>
    <row r="155" customFormat="false" ht="15" hidden="false" customHeight="false" outlineLevel="0" collapsed="false">
      <c r="A155" s="21" t="s">
        <v>630</v>
      </c>
      <c r="B155" s="20" t="s">
        <v>612</v>
      </c>
      <c r="C155" s="20" t="s">
        <v>613</v>
      </c>
      <c r="D155" s="17" t="s">
        <v>614</v>
      </c>
      <c r="E155" s="17" t="s">
        <v>631</v>
      </c>
      <c r="F155" s="9" t="s">
        <v>632</v>
      </c>
      <c r="G155" s="21" t="s">
        <v>98</v>
      </c>
      <c r="H155" s="23" t="n">
        <v>0</v>
      </c>
      <c r="I155" s="23" t="n">
        <v>0</v>
      </c>
      <c r="J155" s="23" t="n">
        <v>8</v>
      </c>
      <c r="K155" s="23" t="n">
        <v>0</v>
      </c>
      <c r="L155" s="23" t="n">
        <v>0</v>
      </c>
      <c r="M155" s="24" t="n">
        <f aca="false">H155*README!$B$11</f>
        <v>0</v>
      </c>
      <c r="N155" s="24" t="n">
        <f aca="false">I155*README!$B$12</f>
        <v>0</v>
      </c>
      <c r="O155" s="24" t="n">
        <f aca="false">J155*README!$B$13</f>
        <v>3.2</v>
      </c>
      <c r="P155" s="24" t="n">
        <f aca="false">K155*README!$B$14</f>
        <v>0</v>
      </c>
      <c r="Q155" s="24" t="n">
        <f aca="false">L155*README!$B$15</f>
        <v>0</v>
      </c>
      <c r="R155" s="25" t="n">
        <f aca="false">SUM(M155:Q155)</f>
        <v>3.2</v>
      </c>
      <c r="S155" s="24" t="n">
        <f aca="false">H155*README!$C$11</f>
        <v>0</v>
      </c>
      <c r="T155" s="24" t="n">
        <f aca="false">I155*README!$C$12</f>
        <v>0</v>
      </c>
      <c r="U155" s="24" t="n">
        <f aca="false">J155*README!$C$13</f>
        <v>5.6</v>
      </c>
      <c r="V155" s="24" t="n">
        <f aca="false">K155*README!$C$14</f>
        <v>0</v>
      </c>
      <c r="W155" s="24" t="n">
        <f aca="false">L155*README!$C$15</f>
        <v>0</v>
      </c>
      <c r="X155" s="26" t="n">
        <f aca="false">SUM(S155:W155)</f>
        <v>5.6</v>
      </c>
      <c r="Y155" s="27"/>
      <c r="Z155" s="28" t="s">
        <v>127</v>
      </c>
      <c r="AA155" s="27"/>
      <c r="AB155" s="30" t="n">
        <v>1</v>
      </c>
      <c r="AC155" s="30" t="n">
        <v>1</v>
      </c>
      <c r="AD155" s="30" t="n">
        <v>1</v>
      </c>
    </row>
    <row r="156" customFormat="false" ht="15" hidden="false" customHeight="false" outlineLevel="0" collapsed="false">
      <c r="A156" s="21" t="s">
        <v>633</v>
      </c>
      <c r="B156" s="20" t="s">
        <v>612</v>
      </c>
      <c r="C156" s="20" t="s">
        <v>613</v>
      </c>
      <c r="D156" s="17" t="s">
        <v>614</v>
      </c>
      <c r="E156" s="17" t="s">
        <v>634</v>
      </c>
      <c r="F156" s="9" t="s">
        <v>635</v>
      </c>
      <c r="G156" s="21" t="s">
        <v>115</v>
      </c>
      <c r="H156" s="23" t="n">
        <v>0</v>
      </c>
      <c r="I156" s="23" t="n">
        <v>0</v>
      </c>
      <c r="J156" s="23" t="n">
        <v>4</v>
      </c>
      <c r="K156" s="23" t="n">
        <v>0</v>
      </c>
      <c r="L156" s="23" t="n">
        <v>0</v>
      </c>
      <c r="M156" s="24" t="n">
        <f aca="false">H156*README!$B$11</f>
        <v>0</v>
      </c>
      <c r="N156" s="24" t="n">
        <f aca="false">I156*README!$B$12</f>
        <v>0</v>
      </c>
      <c r="O156" s="24" t="n">
        <f aca="false">J156*README!$B$13</f>
        <v>1.6</v>
      </c>
      <c r="P156" s="24" t="n">
        <f aca="false">K156*README!$B$14</f>
        <v>0</v>
      </c>
      <c r="Q156" s="24" t="n">
        <f aca="false">L156*README!$B$15</f>
        <v>0</v>
      </c>
      <c r="R156" s="25" t="n">
        <f aca="false">SUM(M156:Q156)</f>
        <v>1.6</v>
      </c>
      <c r="S156" s="24" t="n">
        <f aca="false">H156*README!$C$11</f>
        <v>0</v>
      </c>
      <c r="T156" s="24" t="n">
        <f aca="false">I156*README!$C$12</f>
        <v>0</v>
      </c>
      <c r="U156" s="24" t="n">
        <f aca="false">J156*README!$C$13</f>
        <v>2.8</v>
      </c>
      <c r="V156" s="24" t="n">
        <f aca="false">K156*README!$C$14</f>
        <v>0</v>
      </c>
      <c r="W156" s="24" t="n">
        <f aca="false">L156*README!$C$15</f>
        <v>0</v>
      </c>
      <c r="X156" s="26" t="n">
        <f aca="false">SUM(S156:W156)</f>
        <v>2.8</v>
      </c>
      <c r="Y156" s="27"/>
      <c r="Z156" s="28" t="s">
        <v>127</v>
      </c>
      <c r="AA156" s="27"/>
      <c r="AB156" s="30" t="n">
        <v>1</v>
      </c>
      <c r="AC156" s="30" t="n">
        <v>1</v>
      </c>
      <c r="AD156" s="30" t="n">
        <v>0</v>
      </c>
    </row>
    <row r="157" customFormat="false" ht="15" hidden="false" customHeight="false" outlineLevel="0" collapsed="false">
      <c r="A157" s="21" t="s">
        <v>636</v>
      </c>
      <c r="B157" s="20" t="s">
        <v>612</v>
      </c>
      <c r="C157" s="20" t="s">
        <v>613</v>
      </c>
      <c r="D157" s="17" t="s">
        <v>614</v>
      </c>
      <c r="E157" s="20" t="s">
        <v>637</v>
      </c>
      <c r="F157" s="9" t="s">
        <v>638</v>
      </c>
      <c r="G157" s="21" t="s">
        <v>138</v>
      </c>
      <c r="H157" s="23" t="n">
        <v>0</v>
      </c>
      <c r="I157" s="23" t="n">
        <v>0</v>
      </c>
      <c r="J157" s="23" t="n">
        <v>20</v>
      </c>
      <c r="K157" s="23" t="n">
        <v>0</v>
      </c>
      <c r="L157" s="23" t="n">
        <v>4</v>
      </c>
      <c r="M157" s="24" t="n">
        <f aca="false">H157*README!$B$11</f>
        <v>0</v>
      </c>
      <c r="N157" s="24" t="n">
        <f aca="false">I157*README!$B$12</f>
        <v>0</v>
      </c>
      <c r="O157" s="24" t="n">
        <f aca="false">J157*README!$B$13</f>
        <v>8</v>
      </c>
      <c r="P157" s="24" t="n">
        <f aca="false">K157*README!$B$14</f>
        <v>0</v>
      </c>
      <c r="Q157" s="24" t="n">
        <f aca="false">L157*README!$B$15</f>
        <v>3.4</v>
      </c>
      <c r="R157" s="25" t="n">
        <f aca="false">SUM(M157:Q157)</f>
        <v>11.4</v>
      </c>
      <c r="S157" s="24" t="n">
        <f aca="false">H157*README!$C$11</f>
        <v>0</v>
      </c>
      <c r="T157" s="24" t="n">
        <f aca="false">I157*README!$C$12</f>
        <v>0</v>
      </c>
      <c r="U157" s="24" t="n">
        <f aca="false">J157*README!$C$13</f>
        <v>14</v>
      </c>
      <c r="V157" s="24" t="n">
        <f aca="false">K157*README!$C$14</f>
        <v>0</v>
      </c>
      <c r="W157" s="24" t="n">
        <f aca="false">L157*README!$C$15</f>
        <v>4</v>
      </c>
      <c r="X157" s="26" t="n">
        <f aca="false">SUM(S157:W157)</f>
        <v>18</v>
      </c>
      <c r="Y157" s="27"/>
      <c r="Z157" s="28" t="s">
        <v>127</v>
      </c>
      <c r="AA157" s="27"/>
      <c r="AB157" s="30" t="n">
        <v>1</v>
      </c>
      <c r="AC157" s="30" t="n">
        <v>0</v>
      </c>
      <c r="AD157" s="30" t="n">
        <v>0</v>
      </c>
    </row>
    <row r="158" customFormat="false" ht="15" hidden="false" customHeight="false" outlineLevel="0" collapsed="false">
      <c r="A158" s="21" t="s">
        <v>639</v>
      </c>
      <c r="B158" s="20" t="s">
        <v>612</v>
      </c>
      <c r="C158" s="20" t="s">
        <v>613</v>
      </c>
      <c r="D158" s="17" t="s">
        <v>614</v>
      </c>
      <c r="E158" s="17" t="s">
        <v>640</v>
      </c>
      <c r="F158" s="9" t="s">
        <v>641</v>
      </c>
      <c r="G158" s="21" t="s">
        <v>98</v>
      </c>
      <c r="H158" s="23" t="n">
        <v>2</v>
      </c>
      <c r="I158" s="23" t="n">
        <v>4</v>
      </c>
      <c r="J158" s="23" t="n">
        <v>4</v>
      </c>
      <c r="K158" s="23" t="n">
        <v>0</v>
      </c>
      <c r="L158" s="23" t="n">
        <v>0</v>
      </c>
      <c r="M158" s="24" t="n">
        <f aca="false">H158*README!$B$11</f>
        <v>1.1</v>
      </c>
      <c r="N158" s="24" t="n">
        <f aca="false">I158*README!$B$12</f>
        <v>1.8</v>
      </c>
      <c r="O158" s="24" t="n">
        <f aca="false">J158*README!$B$13</f>
        <v>1.6</v>
      </c>
      <c r="P158" s="24" t="n">
        <f aca="false">K158*README!$B$14</f>
        <v>0</v>
      </c>
      <c r="Q158" s="24" t="n">
        <f aca="false">L158*README!$B$15</f>
        <v>0</v>
      </c>
      <c r="R158" s="25" t="n">
        <f aca="false">SUM(M158:Q158)</f>
        <v>4.5</v>
      </c>
      <c r="S158" s="24" t="n">
        <f aca="false">H158*README!$C$11</f>
        <v>1.7</v>
      </c>
      <c r="T158" s="24" t="n">
        <f aca="false">I158*README!$C$12</f>
        <v>3</v>
      </c>
      <c r="U158" s="24" t="n">
        <f aca="false">J158*README!$C$13</f>
        <v>2.8</v>
      </c>
      <c r="V158" s="24" t="n">
        <f aca="false">K158*README!$C$14</f>
        <v>0</v>
      </c>
      <c r="W158" s="24" t="n">
        <f aca="false">L158*README!$C$15</f>
        <v>0</v>
      </c>
      <c r="X158" s="26" t="n">
        <f aca="false">SUM(S158:W158)</f>
        <v>7.5</v>
      </c>
      <c r="Y158" s="27"/>
      <c r="Z158" s="28" t="s">
        <v>127</v>
      </c>
      <c r="AA158" s="27"/>
      <c r="AB158" s="30" t="n">
        <v>1</v>
      </c>
      <c r="AC158" s="30" t="n">
        <v>1</v>
      </c>
      <c r="AD158" s="30" t="n">
        <v>1</v>
      </c>
    </row>
    <row r="159" customFormat="false" ht="15" hidden="false" customHeight="false" outlineLevel="0" collapsed="false">
      <c r="A159" s="21" t="s">
        <v>642</v>
      </c>
      <c r="B159" s="20" t="s">
        <v>612</v>
      </c>
      <c r="C159" s="20" t="s">
        <v>613</v>
      </c>
      <c r="D159" s="17" t="s">
        <v>614</v>
      </c>
      <c r="E159" s="20" t="s">
        <v>643</v>
      </c>
      <c r="F159" s="9" t="s">
        <v>644</v>
      </c>
      <c r="G159" s="21" t="s">
        <v>115</v>
      </c>
      <c r="H159" s="23" t="n">
        <v>0</v>
      </c>
      <c r="I159" s="23" t="n">
        <v>0</v>
      </c>
      <c r="J159" s="23" t="n">
        <v>8</v>
      </c>
      <c r="K159" s="23" t="n">
        <v>0</v>
      </c>
      <c r="L159" s="23" t="n">
        <v>0</v>
      </c>
      <c r="M159" s="24" t="n">
        <f aca="false">H159*README!$B$11</f>
        <v>0</v>
      </c>
      <c r="N159" s="24" t="n">
        <f aca="false">I159*README!$B$12</f>
        <v>0</v>
      </c>
      <c r="O159" s="24" t="n">
        <f aca="false">J159*README!$B$13</f>
        <v>3.2</v>
      </c>
      <c r="P159" s="24" t="n">
        <f aca="false">K159*README!$B$14</f>
        <v>0</v>
      </c>
      <c r="Q159" s="24" t="n">
        <f aca="false">L159*README!$B$15</f>
        <v>0</v>
      </c>
      <c r="R159" s="25" t="n">
        <f aca="false">SUM(M159:Q159)</f>
        <v>3.2</v>
      </c>
      <c r="S159" s="24" t="n">
        <f aca="false">H159*README!$C$11</f>
        <v>0</v>
      </c>
      <c r="T159" s="24" t="n">
        <f aca="false">I159*README!$C$12</f>
        <v>0</v>
      </c>
      <c r="U159" s="24" t="n">
        <f aca="false">J159*README!$C$13</f>
        <v>5.6</v>
      </c>
      <c r="V159" s="24" t="n">
        <f aca="false">K159*README!$C$14</f>
        <v>0</v>
      </c>
      <c r="W159" s="24" t="n">
        <f aca="false">L159*README!$C$15</f>
        <v>0</v>
      </c>
      <c r="X159" s="26" t="n">
        <f aca="false">SUM(S159:W159)</f>
        <v>5.6</v>
      </c>
      <c r="Y159" s="27"/>
      <c r="Z159" s="28" t="s">
        <v>127</v>
      </c>
      <c r="AA159" s="27"/>
      <c r="AB159" s="30" t="n">
        <v>1</v>
      </c>
      <c r="AC159" s="30" t="n">
        <v>1</v>
      </c>
      <c r="AD159" s="30" t="n">
        <v>0</v>
      </c>
    </row>
    <row r="160" customFormat="false" ht="15" hidden="false" customHeight="false" outlineLevel="0" collapsed="false">
      <c r="A160" s="21" t="s">
        <v>645</v>
      </c>
      <c r="B160" s="20" t="s">
        <v>612</v>
      </c>
      <c r="C160" s="20" t="s">
        <v>646</v>
      </c>
      <c r="D160" s="20" t="s">
        <v>647</v>
      </c>
      <c r="E160" s="20" t="s">
        <v>648</v>
      </c>
      <c r="F160" s="9" t="s">
        <v>649</v>
      </c>
      <c r="G160" s="21" t="s">
        <v>123</v>
      </c>
      <c r="H160" s="23" t="n">
        <v>2</v>
      </c>
      <c r="I160" s="23" t="n">
        <v>4</v>
      </c>
      <c r="J160" s="23" t="n">
        <v>8</v>
      </c>
      <c r="K160" s="23" t="n">
        <v>0</v>
      </c>
      <c r="L160" s="23" t="n">
        <v>0</v>
      </c>
      <c r="M160" s="24" t="n">
        <f aca="false">H160*README!$B$11</f>
        <v>1.1</v>
      </c>
      <c r="N160" s="24" t="n">
        <f aca="false">I160*README!$B$12</f>
        <v>1.8</v>
      </c>
      <c r="O160" s="24" t="n">
        <f aca="false">J160*README!$B$13</f>
        <v>3.2</v>
      </c>
      <c r="P160" s="24" t="n">
        <f aca="false">K160*README!$B$14</f>
        <v>0</v>
      </c>
      <c r="Q160" s="24" t="n">
        <f aca="false">L160*README!$B$15</f>
        <v>0</v>
      </c>
      <c r="R160" s="25" t="n">
        <f aca="false">SUM(M160:Q160)</f>
        <v>6.1</v>
      </c>
      <c r="S160" s="24" t="n">
        <f aca="false">H160*README!$C$11</f>
        <v>1.7</v>
      </c>
      <c r="T160" s="24" t="n">
        <f aca="false">I160*README!$C$12</f>
        <v>3</v>
      </c>
      <c r="U160" s="24" t="n">
        <f aca="false">J160*README!$C$13</f>
        <v>5.6</v>
      </c>
      <c r="V160" s="24" t="n">
        <f aca="false">K160*README!$C$14</f>
        <v>0</v>
      </c>
      <c r="W160" s="24" t="n">
        <f aca="false">L160*README!$C$15</f>
        <v>0</v>
      </c>
      <c r="X160" s="26" t="n">
        <f aca="false">SUM(S160:W160)</f>
        <v>10.3</v>
      </c>
      <c r="Y160" s="27"/>
      <c r="Z160" s="28" t="s">
        <v>477</v>
      </c>
      <c r="AA160" s="27"/>
      <c r="AB160" s="30" t="n">
        <v>1</v>
      </c>
      <c r="AC160" s="30" t="n">
        <v>1</v>
      </c>
      <c r="AD160" s="30" t="n">
        <v>0</v>
      </c>
    </row>
    <row r="161" customFormat="false" ht="15" hidden="false" customHeight="false" outlineLevel="0" collapsed="false">
      <c r="A161" s="21" t="s">
        <v>650</v>
      </c>
      <c r="B161" s="20" t="s">
        <v>612</v>
      </c>
      <c r="C161" s="20" t="s">
        <v>646</v>
      </c>
      <c r="D161" s="20" t="s">
        <v>647</v>
      </c>
      <c r="E161" s="20" t="s">
        <v>651</v>
      </c>
      <c r="F161" s="9" t="s">
        <v>652</v>
      </c>
      <c r="G161" s="21" t="s">
        <v>123</v>
      </c>
      <c r="H161" s="23" t="n">
        <v>1</v>
      </c>
      <c r="I161" s="23" t="n">
        <v>4</v>
      </c>
      <c r="J161" s="23" t="n">
        <v>6</v>
      </c>
      <c r="K161" s="23" t="n">
        <v>0</v>
      </c>
      <c r="L161" s="23" t="n">
        <v>0</v>
      </c>
      <c r="M161" s="24" t="n">
        <f aca="false">H161*README!$B$11</f>
        <v>0.55</v>
      </c>
      <c r="N161" s="24" t="n">
        <f aca="false">I161*README!$B$12</f>
        <v>1.8</v>
      </c>
      <c r="O161" s="24" t="n">
        <f aca="false">J161*README!$B$13</f>
        <v>2.4</v>
      </c>
      <c r="P161" s="24" t="n">
        <f aca="false">K161*README!$B$14</f>
        <v>0</v>
      </c>
      <c r="Q161" s="24" t="n">
        <f aca="false">L161*README!$B$15</f>
        <v>0</v>
      </c>
      <c r="R161" s="25" t="n">
        <f aca="false">SUM(M161:Q161)</f>
        <v>4.75</v>
      </c>
      <c r="S161" s="24" t="n">
        <f aca="false">H161*README!$C$11</f>
        <v>0.85</v>
      </c>
      <c r="T161" s="24" t="n">
        <f aca="false">I161*README!$C$12</f>
        <v>3</v>
      </c>
      <c r="U161" s="24" t="n">
        <f aca="false">J161*README!$C$13</f>
        <v>4.2</v>
      </c>
      <c r="V161" s="24" t="n">
        <f aca="false">K161*README!$C$14</f>
        <v>0</v>
      </c>
      <c r="W161" s="24" t="n">
        <f aca="false">L161*README!$C$15</f>
        <v>0</v>
      </c>
      <c r="X161" s="26" t="n">
        <f aca="false">SUM(S161:W161)</f>
        <v>8.05</v>
      </c>
      <c r="Y161" s="27"/>
      <c r="Z161" s="28" t="s">
        <v>477</v>
      </c>
      <c r="AA161" s="27" t="s">
        <v>653</v>
      </c>
      <c r="AB161" s="30" t="n">
        <v>1</v>
      </c>
      <c r="AC161" s="30" t="n">
        <v>0</v>
      </c>
      <c r="AD161" s="30" t="n">
        <v>0</v>
      </c>
    </row>
    <row r="162" customFormat="false" ht="15" hidden="false" customHeight="false" outlineLevel="0" collapsed="false">
      <c r="A162" s="21" t="s">
        <v>476</v>
      </c>
      <c r="B162" s="20" t="s">
        <v>612</v>
      </c>
      <c r="C162" s="20" t="s">
        <v>646</v>
      </c>
      <c r="D162" s="20" t="s">
        <v>647</v>
      </c>
      <c r="E162" s="20" t="s">
        <v>654</v>
      </c>
      <c r="F162" s="9" t="s">
        <v>655</v>
      </c>
      <c r="G162" s="21" t="s">
        <v>138</v>
      </c>
      <c r="H162" s="23" t="n">
        <v>2</v>
      </c>
      <c r="I162" s="23" t="n">
        <v>4</v>
      </c>
      <c r="J162" s="23" t="n">
        <v>14</v>
      </c>
      <c r="K162" s="23" t="n">
        <v>0</v>
      </c>
      <c r="L162" s="23" t="n">
        <v>0</v>
      </c>
      <c r="M162" s="24" t="n">
        <f aca="false">H162*README!$B$11</f>
        <v>1.1</v>
      </c>
      <c r="N162" s="24" t="n">
        <f aca="false">I162*README!$B$12</f>
        <v>1.8</v>
      </c>
      <c r="O162" s="24" t="n">
        <f aca="false">J162*README!$B$13</f>
        <v>5.6</v>
      </c>
      <c r="P162" s="24" t="n">
        <f aca="false">K162*README!$B$14</f>
        <v>0</v>
      </c>
      <c r="Q162" s="24" t="n">
        <f aca="false">L162*README!$B$15</f>
        <v>0</v>
      </c>
      <c r="R162" s="25" t="n">
        <f aca="false">SUM(M162:Q162)</f>
        <v>8.5</v>
      </c>
      <c r="S162" s="24" t="n">
        <f aca="false">H162*README!$C$11</f>
        <v>1.7</v>
      </c>
      <c r="T162" s="24" t="n">
        <f aca="false">I162*README!$C$12</f>
        <v>3</v>
      </c>
      <c r="U162" s="24" t="n">
        <f aca="false">J162*README!$C$13</f>
        <v>9.8</v>
      </c>
      <c r="V162" s="24" t="n">
        <f aca="false">K162*README!$C$14</f>
        <v>0</v>
      </c>
      <c r="W162" s="24" t="n">
        <f aca="false">L162*README!$C$15</f>
        <v>0</v>
      </c>
      <c r="X162" s="26" t="n">
        <f aca="false">SUM(S162:W162)</f>
        <v>14.5</v>
      </c>
      <c r="Y162" s="27"/>
      <c r="Z162" s="28" t="s">
        <v>477</v>
      </c>
      <c r="AA162" s="27"/>
      <c r="AB162" s="30" t="n">
        <v>1</v>
      </c>
      <c r="AC162" s="30" t="n">
        <v>0</v>
      </c>
      <c r="AD162" s="30" t="n">
        <v>0</v>
      </c>
    </row>
    <row r="163" customFormat="false" ht="15" hidden="false" customHeight="false" outlineLevel="0" collapsed="false">
      <c r="A163" s="21" t="s">
        <v>656</v>
      </c>
      <c r="B163" s="20" t="s">
        <v>612</v>
      </c>
      <c r="C163" s="20" t="s">
        <v>646</v>
      </c>
      <c r="D163" s="20" t="s">
        <v>647</v>
      </c>
      <c r="E163" s="17" t="s">
        <v>657</v>
      </c>
      <c r="F163" s="9" t="s">
        <v>658</v>
      </c>
      <c r="G163" s="21" t="s">
        <v>115</v>
      </c>
      <c r="H163" s="23" t="n">
        <v>0</v>
      </c>
      <c r="I163" s="23" t="n">
        <v>0</v>
      </c>
      <c r="J163" s="23" t="n">
        <v>6</v>
      </c>
      <c r="K163" s="23" t="n">
        <v>0</v>
      </c>
      <c r="L163" s="23" t="n">
        <v>0</v>
      </c>
      <c r="M163" s="24" t="n">
        <f aca="false">H163*README!$B$11</f>
        <v>0</v>
      </c>
      <c r="N163" s="24" t="n">
        <f aca="false">I163*README!$B$12</f>
        <v>0</v>
      </c>
      <c r="O163" s="24" t="n">
        <f aca="false">J163*README!$B$13</f>
        <v>2.4</v>
      </c>
      <c r="P163" s="24" t="n">
        <f aca="false">K163*README!$B$14</f>
        <v>0</v>
      </c>
      <c r="Q163" s="24" t="n">
        <f aca="false">L163*README!$B$15</f>
        <v>0</v>
      </c>
      <c r="R163" s="25" t="n">
        <f aca="false">SUM(M163:Q163)</f>
        <v>2.4</v>
      </c>
      <c r="S163" s="24" t="n">
        <f aca="false">H163*README!$C$11</f>
        <v>0</v>
      </c>
      <c r="T163" s="24" t="n">
        <f aca="false">I163*README!$C$12</f>
        <v>0</v>
      </c>
      <c r="U163" s="24" t="n">
        <f aca="false">J163*README!$C$13</f>
        <v>4.2</v>
      </c>
      <c r="V163" s="24" t="n">
        <f aca="false">K163*README!$C$14</f>
        <v>0</v>
      </c>
      <c r="W163" s="24" t="n">
        <f aca="false">L163*README!$C$15</f>
        <v>0</v>
      </c>
      <c r="X163" s="26" t="n">
        <f aca="false">SUM(S163:W163)</f>
        <v>4.2</v>
      </c>
      <c r="Y163" s="27"/>
      <c r="Z163" s="28" t="s">
        <v>477</v>
      </c>
      <c r="AA163" s="27" t="s">
        <v>659</v>
      </c>
      <c r="AB163" s="30" t="n">
        <v>1</v>
      </c>
      <c r="AC163" s="30" t="n">
        <v>1</v>
      </c>
      <c r="AD163" s="30" t="n">
        <v>0</v>
      </c>
    </row>
    <row r="164" customFormat="false" ht="15" hidden="false" customHeight="false" outlineLevel="0" collapsed="false">
      <c r="A164" s="21" t="s">
        <v>660</v>
      </c>
      <c r="B164" s="20" t="s">
        <v>612</v>
      </c>
      <c r="C164" s="20" t="s">
        <v>646</v>
      </c>
      <c r="D164" s="20" t="s">
        <v>647</v>
      </c>
      <c r="E164" s="17" t="s">
        <v>661</v>
      </c>
      <c r="F164" s="9" t="s">
        <v>662</v>
      </c>
      <c r="G164" s="21" t="s">
        <v>115</v>
      </c>
      <c r="H164" s="23" t="n">
        <v>0</v>
      </c>
      <c r="I164" s="23" t="n">
        <v>0</v>
      </c>
      <c r="J164" s="23" t="n">
        <v>6</v>
      </c>
      <c r="K164" s="23" t="n">
        <v>12</v>
      </c>
      <c r="L164" s="23" t="n">
        <v>0</v>
      </c>
      <c r="M164" s="24" t="n">
        <f aca="false">H164*README!$B$11</f>
        <v>0</v>
      </c>
      <c r="N164" s="24" t="n">
        <f aca="false">I164*README!$B$12</f>
        <v>0</v>
      </c>
      <c r="O164" s="24" t="n">
        <f aca="false">J164*README!$B$13</f>
        <v>2.4</v>
      </c>
      <c r="P164" s="24" t="n">
        <f aca="false">K164*README!$B$14</f>
        <v>7.8</v>
      </c>
      <c r="Q164" s="24" t="n">
        <f aca="false">L164*README!$B$15</f>
        <v>0</v>
      </c>
      <c r="R164" s="25" t="n">
        <f aca="false">SUM(M164:Q164)</f>
        <v>10.2</v>
      </c>
      <c r="S164" s="24" t="n">
        <f aca="false">H164*README!$C$11</f>
        <v>0</v>
      </c>
      <c r="T164" s="24" t="n">
        <f aca="false">I164*README!$C$12</f>
        <v>0</v>
      </c>
      <c r="U164" s="24" t="n">
        <f aca="false">J164*README!$C$13</f>
        <v>4.2</v>
      </c>
      <c r="V164" s="24" t="n">
        <f aca="false">K164*README!$C$14</f>
        <v>10.8</v>
      </c>
      <c r="W164" s="24" t="n">
        <f aca="false">L164*README!$C$15</f>
        <v>0</v>
      </c>
      <c r="X164" s="26" t="n">
        <f aca="false">SUM(S164:W164)</f>
        <v>15</v>
      </c>
      <c r="Y164" s="27"/>
      <c r="Z164" s="28" t="s">
        <v>477</v>
      </c>
      <c r="AA164" s="27" t="s">
        <v>663</v>
      </c>
      <c r="AB164" s="30" t="n">
        <v>1</v>
      </c>
      <c r="AC164" s="30" t="n">
        <v>1</v>
      </c>
      <c r="AD164" s="30" t="n">
        <v>0</v>
      </c>
    </row>
    <row r="165" customFormat="false" ht="15" hidden="false" customHeight="false" outlineLevel="0" collapsed="false">
      <c r="A165" s="21" t="s">
        <v>664</v>
      </c>
      <c r="B165" s="20" t="s">
        <v>612</v>
      </c>
      <c r="C165" s="20" t="s">
        <v>646</v>
      </c>
      <c r="D165" s="20" t="s">
        <v>647</v>
      </c>
      <c r="E165" s="20" t="s">
        <v>665</v>
      </c>
      <c r="F165" s="9" t="s">
        <v>666</v>
      </c>
      <c r="G165" s="21" t="s">
        <v>123</v>
      </c>
      <c r="H165" s="23" t="n">
        <v>1</v>
      </c>
      <c r="I165" s="23" t="n">
        <v>2</v>
      </c>
      <c r="J165" s="23" t="n">
        <v>16</v>
      </c>
      <c r="K165" s="23" t="n">
        <v>0</v>
      </c>
      <c r="L165" s="23" t="n">
        <v>0</v>
      </c>
      <c r="M165" s="24" t="n">
        <f aca="false">H165*README!$B$11</f>
        <v>0.55</v>
      </c>
      <c r="N165" s="24" t="n">
        <f aca="false">I165*README!$B$12</f>
        <v>0.9</v>
      </c>
      <c r="O165" s="24" t="n">
        <f aca="false">J165*README!$B$13</f>
        <v>6.4</v>
      </c>
      <c r="P165" s="24" t="n">
        <f aca="false">K165*README!$B$14</f>
        <v>0</v>
      </c>
      <c r="Q165" s="24" t="n">
        <f aca="false">L165*README!$B$15</f>
        <v>0</v>
      </c>
      <c r="R165" s="25" t="n">
        <f aca="false">SUM(M165:Q165)</f>
        <v>7.85</v>
      </c>
      <c r="S165" s="24" t="n">
        <f aca="false">H165*README!$C$11</f>
        <v>0.85</v>
      </c>
      <c r="T165" s="24" t="n">
        <f aca="false">I165*README!$C$12</f>
        <v>1.5</v>
      </c>
      <c r="U165" s="24" t="n">
        <f aca="false">J165*README!$C$13</f>
        <v>11.2</v>
      </c>
      <c r="V165" s="24" t="n">
        <f aca="false">K165*README!$C$14</f>
        <v>0</v>
      </c>
      <c r="W165" s="24" t="n">
        <f aca="false">L165*README!$C$15</f>
        <v>0</v>
      </c>
      <c r="X165" s="26" t="n">
        <f aca="false">SUM(S165:W165)</f>
        <v>13.55</v>
      </c>
      <c r="Y165" s="27"/>
      <c r="Z165" s="28" t="s">
        <v>477</v>
      </c>
      <c r="AA165" s="27" t="s">
        <v>667</v>
      </c>
      <c r="AB165" s="30" t="n">
        <v>1</v>
      </c>
      <c r="AC165" s="30" t="n">
        <v>0</v>
      </c>
      <c r="AD165" s="30" t="n">
        <v>0</v>
      </c>
    </row>
    <row r="166" customFormat="false" ht="15" hidden="false" customHeight="false" outlineLevel="0" collapsed="false">
      <c r="A166" s="21" t="s">
        <v>668</v>
      </c>
      <c r="B166" s="20" t="s">
        <v>612</v>
      </c>
      <c r="C166" s="20" t="s">
        <v>646</v>
      </c>
      <c r="D166" s="20" t="s">
        <v>647</v>
      </c>
      <c r="E166" s="17" t="s">
        <v>669</v>
      </c>
      <c r="F166" s="9" t="s">
        <v>670</v>
      </c>
      <c r="G166" s="21" t="s">
        <v>138</v>
      </c>
      <c r="H166" s="23" t="n">
        <v>1</v>
      </c>
      <c r="I166" s="23" t="n">
        <v>2</v>
      </c>
      <c r="J166" s="23" t="n">
        <v>14</v>
      </c>
      <c r="K166" s="23" t="n">
        <v>0</v>
      </c>
      <c r="L166" s="23" t="n">
        <v>0</v>
      </c>
      <c r="M166" s="24" t="n">
        <f aca="false">H166*README!$B$11</f>
        <v>0.55</v>
      </c>
      <c r="N166" s="24" t="n">
        <f aca="false">I166*README!$B$12</f>
        <v>0.9</v>
      </c>
      <c r="O166" s="24" t="n">
        <f aca="false">J166*README!$B$13</f>
        <v>5.6</v>
      </c>
      <c r="P166" s="24" t="n">
        <f aca="false">K166*README!$B$14</f>
        <v>0</v>
      </c>
      <c r="Q166" s="24" t="n">
        <f aca="false">L166*README!$B$15</f>
        <v>0</v>
      </c>
      <c r="R166" s="25" t="n">
        <f aca="false">SUM(M166:Q166)</f>
        <v>7.05</v>
      </c>
      <c r="S166" s="24" t="n">
        <f aca="false">H166*README!$C$11</f>
        <v>0.85</v>
      </c>
      <c r="T166" s="24" t="n">
        <f aca="false">I166*README!$C$12</f>
        <v>1.5</v>
      </c>
      <c r="U166" s="24" t="n">
        <f aca="false">J166*README!$C$13</f>
        <v>9.8</v>
      </c>
      <c r="V166" s="24" t="n">
        <f aca="false">K166*README!$C$14</f>
        <v>0</v>
      </c>
      <c r="W166" s="24" t="n">
        <f aca="false">L166*README!$C$15</f>
        <v>0</v>
      </c>
      <c r="X166" s="26" t="n">
        <f aca="false">SUM(S166:W166)</f>
        <v>12.15</v>
      </c>
      <c r="Y166" s="27"/>
      <c r="Z166" s="28" t="s">
        <v>477</v>
      </c>
      <c r="AA166" s="27"/>
      <c r="AB166" s="30" t="n">
        <v>1</v>
      </c>
      <c r="AC166" s="30" t="n">
        <v>0</v>
      </c>
      <c r="AD166" s="30" t="n">
        <v>0</v>
      </c>
    </row>
    <row r="167" customFormat="false" ht="15" hidden="false" customHeight="false" outlineLevel="0" collapsed="false">
      <c r="A167" s="21" t="s">
        <v>671</v>
      </c>
      <c r="B167" s="20" t="s">
        <v>612</v>
      </c>
      <c r="C167" s="20" t="s">
        <v>646</v>
      </c>
      <c r="D167" s="20" t="s">
        <v>647</v>
      </c>
      <c r="E167" s="17" t="s">
        <v>672</v>
      </c>
      <c r="F167" s="9" t="s">
        <v>673</v>
      </c>
      <c r="G167" s="21" t="s">
        <v>115</v>
      </c>
      <c r="H167" s="23" t="n">
        <v>0</v>
      </c>
      <c r="I167" s="23" t="n">
        <v>0</v>
      </c>
      <c r="J167" s="23" t="n">
        <v>6</v>
      </c>
      <c r="K167" s="23" t="n">
        <v>0</v>
      </c>
      <c r="L167" s="23" t="n">
        <v>0</v>
      </c>
      <c r="M167" s="24" t="n">
        <f aca="false">H167*README!$B$11</f>
        <v>0</v>
      </c>
      <c r="N167" s="24" t="n">
        <f aca="false">I167*README!$B$12</f>
        <v>0</v>
      </c>
      <c r="O167" s="24" t="n">
        <f aca="false">J167*README!$B$13</f>
        <v>2.4</v>
      </c>
      <c r="P167" s="24" t="n">
        <f aca="false">K167*README!$B$14</f>
        <v>0</v>
      </c>
      <c r="Q167" s="24" t="n">
        <f aca="false">L167*README!$B$15</f>
        <v>0</v>
      </c>
      <c r="R167" s="25" t="n">
        <f aca="false">SUM(M167:Q167)</f>
        <v>2.4</v>
      </c>
      <c r="S167" s="24" t="n">
        <f aca="false">H167*README!$C$11</f>
        <v>0</v>
      </c>
      <c r="T167" s="24" t="n">
        <f aca="false">I167*README!$C$12</f>
        <v>0</v>
      </c>
      <c r="U167" s="24" t="n">
        <f aca="false">J167*README!$C$13</f>
        <v>4.2</v>
      </c>
      <c r="V167" s="24" t="n">
        <f aca="false">K167*README!$C$14</f>
        <v>0</v>
      </c>
      <c r="W167" s="24" t="n">
        <f aca="false">L167*README!$C$15</f>
        <v>0</v>
      </c>
      <c r="X167" s="26" t="n">
        <f aca="false">SUM(S167:W167)</f>
        <v>4.2</v>
      </c>
      <c r="Y167" s="27"/>
      <c r="Z167" s="28" t="s">
        <v>477</v>
      </c>
      <c r="AA167" s="27"/>
      <c r="AB167" s="30" t="n">
        <v>1</v>
      </c>
      <c r="AC167" s="30" t="n">
        <v>1</v>
      </c>
      <c r="AD167" s="30" t="n">
        <v>0</v>
      </c>
    </row>
    <row r="168" customFormat="false" ht="15" hidden="false" customHeight="false" outlineLevel="0" collapsed="false">
      <c r="A168" s="21" t="s">
        <v>674</v>
      </c>
      <c r="B168" s="20" t="s">
        <v>612</v>
      </c>
      <c r="C168" s="20" t="s">
        <v>646</v>
      </c>
      <c r="D168" s="20" t="s">
        <v>647</v>
      </c>
      <c r="E168" s="17" t="s">
        <v>675</v>
      </c>
      <c r="F168" s="9" t="s">
        <v>676</v>
      </c>
      <c r="G168" s="21" t="s">
        <v>115</v>
      </c>
      <c r="H168" s="23" t="n">
        <v>0</v>
      </c>
      <c r="I168" s="23" t="n">
        <v>0</v>
      </c>
      <c r="J168" s="23" t="n">
        <v>8</v>
      </c>
      <c r="K168" s="23" t="n">
        <v>0</v>
      </c>
      <c r="L168" s="23" t="n">
        <v>0</v>
      </c>
      <c r="M168" s="24" t="n">
        <f aca="false">H168*README!$B$11</f>
        <v>0</v>
      </c>
      <c r="N168" s="24" t="n">
        <f aca="false">I168*README!$B$12</f>
        <v>0</v>
      </c>
      <c r="O168" s="24" t="n">
        <f aca="false">J168*README!$B$13</f>
        <v>3.2</v>
      </c>
      <c r="P168" s="24" t="n">
        <f aca="false">K168*README!$B$14</f>
        <v>0</v>
      </c>
      <c r="Q168" s="24" t="n">
        <f aca="false">L168*README!$B$15</f>
        <v>0</v>
      </c>
      <c r="R168" s="25" t="n">
        <f aca="false">SUM(M168:Q168)</f>
        <v>3.2</v>
      </c>
      <c r="S168" s="24" t="n">
        <f aca="false">H168*README!$C$11</f>
        <v>0</v>
      </c>
      <c r="T168" s="24" t="n">
        <f aca="false">I168*README!$C$12</f>
        <v>0</v>
      </c>
      <c r="U168" s="24" t="n">
        <f aca="false">J168*README!$C$13</f>
        <v>5.6</v>
      </c>
      <c r="V168" s="24" t="n">
        <f aca="false">K168*README!$C$14</f>
        <v>0</v>
      </c>
      <c r="W168" s="24" t="n">
        <f aca="false">L168*README!$C$15</f>
        <v>0</v>
      </c>
      <c r="X168" s="26" t="n">
        <f aca="false">SUM(S168:W168)</f>
        <v>5.6</v>
      </c>
      <c r="Y168" s="27"/>
      <c r="Z168" s="28" t="s">
        <v>477</v>
      </c>
      <c r="AA168" s="27"/>
      <c r="AB168" s="30" t="n">
        <v>1</v>
      </c>
      <c r="AC168" s="30" t="n">
        <v>1</v>
      </c>
      <c r="AD168" s="30" t="n">
        <v>0</v>
      </c>
    </row>
    <row r="169" customFormat="false" ht="15" hidden="false" customHeight="false" outlineLevel="0" collapsed="false">
      <c r="A169" s="21" t="s">
        <v>677</v>
      </c>
      <c r="B169" s="20" t="s">
        <v>678</v>
      </c>
      <c r="C169" s="20" t="s">
        <v>679</v>
      </c>
      <c r="D169" s="17" t="s">
        <v>680</v>
      </c>
      <c r="E169" s="20" t="s">
        <v>681</v>
      </c>
      <c r="F169" s="9" t="s">
        <v>682</v>
      </c>
      <c r="G169" s="21" t="s">
        <v>98</v>
      </c>
      <c r="H169" s="23" t="n">
        <v>2</v>
      </c>
      <c r="I169" s="23" t="n">
        <v>4</v>
      </c>
      <c r="J169" s="23" t="n">
        <v>6</v>
      </c>
      <c r="K169" s="23" t="n">
        <v>0</v>
      </c>
      <c r="L169" s="23" t="n">
        <v>0</v>
      </c>
      <c r="M169" s="24" t="n">
        <f aca="false">H169*README!$B$11</f>
        <v>1.1</v>
      </c>
      <c r="N169" s="24" t="n">
        <f aca="false">I169*README!$B$12</f>
        <v>1.8</v>
      </c>
      <c r="O169" s="24" t="n">
        <f aca="false">J169*README!$B$13</f>
        <v>2.4</v>
      </c>
      <c r="P169" s="24" t="n">
        <f aca="false">K169*README!$B$14</f>
        <v>0</v>
      </c>
      <c r="Q169" s="24" t="n">
        <f aca="false">L169*README!$B$15</f>
        <v>0</v>
      </c>
      <c r="R169" s="25" t="n">
        <f aca="false">SUM(M169:Q169)</f>
        <v>5.3</v>
      </c>
      <c r="S169" s="24" t="n">
        <f aca="false">H169*README!$C$11</f>
        <v>1.7</v>
      </c>
      <c r="T169" s="24" t="n">
        <f aca="false">I169*README!$C$12</f>
        <v>3</v>
      </c>
      <c r="U169" s="24" t="n">
        <f aca="false">J169*README!$C$13</f>
        <v>4.2</v>
      </c>
      <c r="V169" s="24" t="n">
        <f aca="false">K169*README!$C$14</f>
        <v>0</v>
      </c>
      <c r="W169" s="24" t="n">
        <f aca="false">L169*README!$C$15</f>
        <v>0</v>
      </c>
      <c r="X169" s="26" t="n">
        <f aca="false">SUM(S169:W169)</f>
        <v>8.9</v>
      </c>
      <c r="Y169" s="27" t="s">
        <v>401</v>
      </c>
      <c r="Z169" s="28" t="s">
        <v>127</v>
      </c>
      <c r="AA169" s="27"/>
      <c r="AB169" s="30" t="n">
        <v>1</v>
      </c>
      <c r="AC169" s="30" t="n">
        <v>1</v>
      </c>
      <c r="AD169" s="30" t="n">
        <v>1</v>
      </c>
    </row>
    <row r="170" customFormat="false" ht="15" hidden="false" customHeight="false" outlineLevel="0" collapsed="false">
      <c r="A170" s="21" t="s">
        <v>683</v>
      </c>
      <c r="B170" s="20" t="s">
        <v>678</v>
      </c>
      <c r="C170" s="20" t="s">
        <v>679</v>
      </c>
      <c r="D170" s="17" t="s">
        <v>680</v>
      </c>
      <c r="E170" s="17" t="s">
        <v>684</v>
      </c>
      <c r="F170" s="9" t="s">
        <v>685</v>
      </c>
      <c r="G170" s="21" t="s">
        <v>98</v>
      </c>
      <c r="H170" s="23" t="n">
        <v>2</v>
      </c>
      <c r="I170" s="23" t="n">
        <v>2</v>
      </c>
      <c r="J170" s="23" t="n">
        <v>2</v>
      </c>
      <c r="K170" s="23" t="n">
        <v>0</v>
      </c>
      <c r="L170" s="23" t="n">
        <v>0</v>
      </c>
      <c r="M170" s="24" t="n">
        <f aca="false">H170*README!$B$11</f>
        <v>1.1</v>
      </c>
      <c r="N170" s="24" t="n">
        <f aca="false">I170*README!$B$12</f>
        <v>0.9</v>
      </c>
      <c r="O170" s="24" t="n">
        <f aca="false">J170*README!$B$13</f>
        <v>0.8</v>
      </c>
      <c r="P170" s="24" t="n">
        <f aca="false">K170*README!$B$14</f>
        <v>0</v>
      </c>
      <c r="Q170" s="24" t="n">
        <f aca="false">L170*README!$B$15</f>
        <v>0</v>
      </c>
      <c r="R170" s="25" t="n">
        <f aca="false">SUM(M170:Q170)</f>
        <v>2.8</v>
      </c>
      <c r="S170" s="24" t="n">
        <f aca="false">H170*README!$C$11</f>
        <v>1.7</v>
      </c>
      <c r="T170" s="24" t="n">
        <f aca="false">I170*README!$C$12</f>
        <v>1.5</v>
      </c>
      <c r="U170" s="24" t="n">
        <f aca="false">J170*README!$C$13</f>
        <v>1.4</v>
      </c>
      <c r="V170" s="24" t="n">
        <f aca="false">K170*README!$C$14</f>
        <v>0</v>
      </c>
      <c r="W170" s="24" t="n">
        <f aca="false">L170*README!$C$15</f>
        <v>0</v>
      </c>
      <c r="X170" s="26" t="n">
        <f aca="false">SUM(S170:W170)</f>
        <v>4.6</v>
      </c>
      <c r="Y170" s="27"/>
      <c r="Z170" s="28" t="s">
        <v>168</v>
      </c>
      <c r="AA170" s="27"/>
      <c r="AB170" s="30" t="n">
        <v>1</v>
      </c>
      <c r="AC170" s="30" t="n">
        <v>1</v>
      </c>
      <c r="AD170" s="30" t="n">
        <v>1</v>
      </c>
    </row>
    <row r="171" customFormat="false" ht="15" hidden="false" customHeight="false" outlineLevel="0" collapsed="false">
      <c r="A171" s="21" t="s">
        <v>686</v>
      </c>
      <c r="B171" s="20" t="s">
        <v>678</v>
      </c>
      <c r="C171" s="20" t="s">
        <v>679</v>
      </c>
      <c r="D171" s="17" t="s">
        <v>680</v>
      </c>
      <c r="E171" s="17" t="s">
        <v>687</v>
      </c>
      <c r="F171" s="9" t="s">
        <v>688</v>
      </c>
      <c r="G171" s="21" t="s">
        <v>98</v>
      </c>
      <c r="H171" s="23" t="n">
        <v>0</v>
      </c>
      <c r="I171" s="23" t="n">
        <v>2</v>
      </c>
      <c r="J171" s="23" t="n">
        <v>4</v>
      </c>
      <c r="K171" s="23" t="n">
        <v>0</v>
      </c>
      <c r="L171" s="23" t="n">
        <v>0</v>
      </c>
      <c r="M171" s="24" t="n">
        <f aca="false">H171*README!$B$11</f>
        <v>0</v>
      </c>
      <c r="N171" s="24" t="n">
        <f aca="false">I171*README!$B$12</f>
        <v>0.9</v>
      </c>
      <c r="O171" s="24" t="n">
        <f aca="false">J171*README!$B$13</f>
        <v>1.6</v>
      </c>
      <c r="P171" s="24" t="n">
        <f aca="false">K171*README!$B$14</f>
        <v>0</v>
      </c>
      <c r="Q171" s="24" t="n">
        <f aca="false">L171*README!$B$15</f>
        <v>0</v>
      </c>
      <c r="R171" s="25" t="n">
        <f aca="false">SUM(M171:Q171)</f>
        <v>2.5</v>
      </c>
      <c r="S171" s="24" t="n">
        <f aca="false">H171*README!$C$11</f>
        <v>0</v>
      </c>
      <c r="T171" s="24" t="n">
        <f aca="false">I171*README!$C$12</f>
        <v>1.5</v>
      </c>
      <c r="U171" s="24" t="n">
        <f aca="false">J171*README!$C$13</f>
        <v>2.8</v>
      </c>
      <c r="V171" s="24" t="n">
        <f aca="false">K171*README!$C$14</f>
        <v>0</v>
      </c>
      <c r="W171" s="24" t="n">
        <f aca="false">L171*README!$C$15</f>
        <v>0</v>
      </c>
      <c r="X171" s="26" t="n">
        <f aca="false">SUM(S171:W171)</f>
        <v>4.3</v>
      </c>
      <c r="Y171" s="27"/>
      <c r="Z171" s="28" t="s">
        <v>127</v>
      </c>
      <c r="AA171" s="27"/>
      <c r="AB171" s="30" t="n">
        <v>1</v>
      </c>
      <c r="AC171" s="30" t="n">
        <v>1</v>
      </c>
      <c r="AD171" s="30" t="n">
        <v>0</v>
      </c>
    </row>
    <row r="172" customFormat="false" ht="15" hidden="false" customHeight="false" outlineLevel="0" collapsed="false">
      <c r="A172" s="21" t="s">
        <v>689</v>
      </c>
      <c r="B172" s="20" t="s">
        <v>678</v>
      </c>
      <c r="C172" s="20" t="s">
        <v>679</v>
      </c>
      <c r="D172" s="17" t="s">
        <v>680</v>
      </c>
      <c r="E172" s="17" t="s">
        <v>690</v>
      </c>
      <c r="F172" s="9" t="s">
        <v>691</v>
      </c>
      <c r="G172" s="21" t="s">
        <v>115</v>
      </c>
      <c r="H172" s="23" t="n">
        <v>2</v>
      </c>
      <c r="I172" s="23" t="n">
        <v>4</v>
      </c>
      <c r="J172" s="23" t="n">
        <v>6</v>
      </c>
      <c r="K172" s="23" t="n">
        <v>0</v>
      </c>
      <c r="L172" s="23" t="n">
        <v>1</v>
      </c>
      <c r="M172" s="24" t="n">
        <f aca="false">H172*README!$B$11</f>
        <v>1.1</v>
      </c>
      <c r="N172" s="24" t="n">
        <f aca="false">I172*README!$B$12</f>
        <v>1.8</v>
      </c>
      <c r="O172" s="24" t="n">
        <f aca="false">J172*README!$B$13</f>
        <v>2.4</v>
      </c>
      <c r="P172" s="24" t="n">
        <f aca="false">K172*README!$B$14</f>
        <v>0</v>
      </c>
      <c r="Q172" s="24" t="n">
        <f aca="false">L172*README!$B$15</f>
        <v>0.85</v>
      </c>
      <c r="R172" s="25" t="n">
        <f aca="false">SUM(M172:Q172)</f>
        <v>6.15</v>
      </c>
      <c r="S172" s="24" t="n">
        <f aca="false">H172*README!$C$11</f>
        <v>1.7</v>
      </c>
      <c r="T172" s="24" t="n">
        <f aca="false">I172*README!$C$12</f>
        <v>3</v>
      </c>
      <c r="U172" s="24" t="n">
        <f aca="false">J172*README!$C$13</f>
        <v>4.2</v>
      </c>
      <c r="V172" s="24" t="n">
        <f aca="false">K172*README!$C$14</f>
        <v>0</v>
      </c>
      <c r="W172" s="24" t="n">
        <f aca="false">L172*README!$C$15</f>
        <v>1</v>
      </c>
      <c r="X172" s="26" t="n">
        <f aca="false">SUM(S172:W172)</f>
        <v>9.9</v>
      </c>
      <c r="Y172" s="27"/>
      <c r="Z172" s="28" t="s">
        <v>127</v>
      </c>
      <c r="AA172" s="27"/>
      <c r="AB172" s="30" t="n">
        <v>1</v>
      </c>
      <c r="AC172" s="30" t="n">
        <v>1</v>
      </c>
      <c r="AD172" s="30" t="n">
        <v>0</v>
      </c>
    </row>
    <row r="173" customFormat="false" ht="15" hidden="false" customHeight="false" outlineLevel="0" collapsed="false">
      <c r="A173" s="21" t="s">
        <v>692</v>
      </c>
      <c r="B173" s="20" t="s">
        <v>678</v>
      </c>
      <c r="C173" s="20" t="s">
        <v>679</v>
      </c>
      <c r="D173" s="17" t="s">
        <v>680</v>
      </c>
      <c r="E173" s="17" t="s">
        <v>693</v>
      </c>
      <c r="F173" s="9" t="s">
        <v>694</v>
      </c>
      <c r="G173" s="21" t="s">
        <v>98</v>
      </c>
      <c r="H173" s="23" t="n">
        <v>0</v>
      </c>
      <c r="I173" s="23" t="n">
        <v>0</v>
      </c>
      <c r="J173" s="23" t="n">
        <v>16</v>
      </c>
      <c r="K173" s="23" t="n">
        <v>0</v>
      </c>
      <c r="L173" s="23" t="n">
        <v>2</v>
      </c>
      <c r="M173" s="24" t="n">
        <f aca="false">H173*README!$B$11</f>
        <v>0</v>
      </c>
      <c r="N173" s="24" t="n">
        <f aca="false">I173*README!$B$12</f>
        <v>0</v>
      </c>
      <c r="O173" s="24" t="n">
        <f aca="false">J173*README!$B$13</f>
        <v>6.4</v>
      </c>
      <c r="P173" s="24" t="n">
        <f aca="false">K173*README!$B$14</f>
        <v>0</v>
      </c>
      <c r="Q173" s="24" t="n">
        <f aca="false">L173*README!$B$15</f>
        <v>1.7</v>
      </c>
      <c r="R173" s="25" t="n">
        <f aca="false">SUM(M173:Q173)</f>
        <v>8.1</v>
      </c>
      <c r="S173" s="24" t="n">
        <f aca="false">H173*README!$C$11</f>
        <v>0</v>
      </c>
      <c r="T173" s="24" t="n">
        <f aca="false">I173*README!$C$12</f>
        <v>0</v>
      </c>
      <c r="U173" s="24" t="n">
        <f aca="false">J173*README!$C$13</f>
        <v>11.2</v>
      </c>
      <c r="V173" s="24" t="n">
        <f aca="false">K173*README!$C$14</f>
        <v>0</v>
      </c>
      <c r="W173" s="24" t="n">
        <f aca="false">L173*README!$C$15</f>
        <v>2</v>
      </c>
      <c r="X173" s="26" t="n">
        <f aca="false">SUM(S173:W173)</f>
        <v>13.2</v>
      </c>
      <c r="Y173" s="27"/>
      <c r="Z173" s="28" t="s">
        <v>127</v>
      </c>
      <c r="AA173" s="27"/>
      <c r="AB173" s="30" t="n">
        <v>1</v>
      </c>
      <c r="AC173" s="30" t="n">
        <v>1</v>
      </c>
      <c r="AD173" s="30" t="n">
        <v>0</v>
      </c>
    </row>
    <row r="174" customFormat="false" ht="15" hidden="false" customHeight="false" outlineLevel="0" collapsed="false">
      <c r="A174" s="21" t="s">
        <v>695</v>
      </c>
      <c r="B174" s="20" t="s">
        <v>678</v>
      </c>
      <c r="C174" s="20" t="s">
        <v>679</v>
      </c>
      <c r="D174" s="17" t="s">
        <v>680</v>
      </c>
      <c r="E174" s="17" t="s">
        <v>696</v>
      </c>
      <c r="F174" s="9" t="s">
        <v>697</v>
      </c>
      <c r="G174" s="21" t="s">
        <v>98</v>
      </c>
      <c r="H174" s="23" t="n">
        <v>0</v>
      </c>
      <c r="I174" s="23" t="n">
        <v>0</v>
      </c>
      <c r="J174" s="23" t="n">
        <v>8</v>
      </c>
      <c r="K174" s="23" t="n">
        <v>0</v>
      </c>
      <c r="L174" s="23" t="n">
        <v>12</v>
      </c>
      <c r="M174" s="24" t="n">
        <f aca="false">H174*README!$B$11</f>
        <v>0</v>
      </c>
      <c r="N174" s="24" t="n">
        <f aca="false">I174*README!$B$12</f>
        <v>0</v>
      </c>
      <c r="O174" s="24" t="n">
        <f aca="false">J174*README!$B$13</f>
        <v>3.2</v>
      </c>
      <c r="P174" s="24" t="n">
        <f aca="false">K174*README!$B$14</f>
        <v>0</v>
      </c>
      <c r="Q174" s="24" t="n">
        <f aca="false">L174*README!$B$15</f>
        <v>10.2</v>
      </c>
      <c r="R174" s="25" t="n">
        <f aca="false">SUM(M174:Q174)</f>
        <v>13.4</v>
      </c>
      <c r="S174" s="24" t="n">
        <f aca="false">H174*README!$C$11</f>
        <v>0</v>
      </c>
      <c r="T174" s="24" t="n">
        <f aca="false">I174*README!$C$12</f>
        <v>0</v>
      </c>
      <c r="U174" s="24" t="n">
        <f aca="false">J174*README!$C$13</f>
        <v>5.6</v>
      </c>
      <c r="V174" s="24" t="n">
        <f aca="false">K174*README!$C$14</f>
        <v>0</v>
      </c>
      <c r="W174" s="24" t="n">
        <f aca="false">L174*README!$C$15</f>
        <v>12</v>
      </c>
      <c r="X174" s="26" t="n">
        <f aca="false">SUM(S174:W174)</f>
        <v>17.6</v>
      </c>
      <c r="Y174" s="27"/>
      <c r="Z174" s="28" t="s">
        <v>698</v>
      </c>
      <c r="AA174" s="27" t="s">
        <v>699</v>
      </c>
      <c r="AB174" s="30" t="n">
        <v>1</v>
      </c>
      <c r="AC174" s="30" t="n">
        <v>1</v>
      </c>
      <c r="AD174" s="30" t="n">
        <v>1</v>
      </c>
    </row>
    <row r="175" customFormat="false" ht="15" hidden="false" customHeight="false" outlineLevel="0" collapsed="false">
      <c r="A175" s="21" t="s">
        <v>700</v>
      </c>
      <c r="B175" s="20" t="s">
        <v>678</v>
      </c>
      <c r="C175" s="20" t="s">
        <v>679</v>
      </c>
      <c r="D175" s="17" t="s">
        <v>680</v>
      </c>
      <c r="E175" s="20" t="s">
        <v>701</v>
      </c>
      <c r="F175" s="9" t="s">
        <v>701</v>
      </c>
      <c r="G175" s="21" t="s">
        <v>115</v>
      </c>
      <c r="H175" s="23" t="n">
        <v>0</v>
      </c>
      <c r="I175" s="23" t="n">
        <v>0</v>
      </c>
      <c r="J175" s="23" t="n">
        <v>12</v>
      </c>
      <c r="K175" s="23" t="n">
        <v>0</v>
      </c>
      <c r="L175" s="23" t="n">
        <v>12</v>
      </c>
      <c r="M175" s="24" t="n">
        <f aca="false">H175*README!$B$11</f>
        <v>0</v>
      </c>
      <c r="N175" s="24" t="n">
        <f aca="false">I175*README!$B$12</f>
        <v>0</v>
      </c>
      <c r="O175" s="24" t="n">
        <f aca="false">J175*README!$B$13</f>
        <v>4.8</v>
      </c>
      <c r="P175" s="24" t="n">
        <f aca="false">K175*README!$B$14</f>
        <v>0</v>
      </c>
      <c r="Q175" s="24" t="n">
        <f aca="false">L175*README!$B$15</f>
        <v>10.2</v>
      </c>
      <c r="R175" s="25" t="n">
        <f aca="false">SUM(M175:Q175)</f>
        <v>15</v>
      </c>
      <c r="S175" s="24" t="n">
        <f aca="false">H175*README!$C$11</f>
        <v>0</v>
      </c>
      <c r="T175" s="24" t="n">
        <f aca="false">I175*README!$C$12</f>
        <v>0</v>
      </c>
      <c r="U175" s="24" t="n">
        <f aca="false">J175*README!$C$13</f>
        <v>8.4</v>
      </c>
      <c r="V175" s="24" t="n">
        <f aca="false">K175*README!$C$14</f>
        <v>0</v>
      </c>
      <c r="W175" s="24" t="n">
        <f aca="false">L175*README!$C$15</f>
        <v>12</v>
      </c>
      <c r="X175" s="26" t="n">
        <f aca="false">SUM(S175:W175)</f>
        <v>20.4</v>
      </c>
      <c r="Y175" s="27"/>
      <c r="Z175" s="28" t="s">
        <v>698</v>
      </c>
      <c r="AA175" s="27" t="s">
        <v>699</v>
      </c>
      <c r="AB175" s="30" t="n">
        <v>1</v>
      </c>
      <c r="AC175" s="30" t="n">
        <v>1</v>
      </c>
      <c r="AD175" s="30" t="n">
        <v>0</v>
      </c>
    </row>
    <row r="176" customFormat="false" ht="15" hidden="false" customHeight="false" outlineLevel="0" collapsed="false">
      <c r="A176" s="21" t="s">
        <v>702</v>
      </c>
      <c r="B176" s="20" t="s">
        <v>678</v>
      </c>
      <c r="C176" s="20" t="s">
        <v>679</v>
      </c>
      <c r="D176" s="17" t="s">
        <v>680</v>
      </c>
      <c r="E176" s="20" t="s">
        <v>703</v>
      </c>
      <c r="F176" s="9" t="s">
        <v>704</v>
      </c>
      <c r="G176" s="21" t="s">
        <v>123</v>
      </c>
      <c r="H176" s="23" t="n">
        <v>0</v>
      </c>
      <c r="I176" s="23" t="n">
        <v>0</v>
      </c>
      <c r="J176" s="23" t="n">
        <v>24</v>
      </c>
      <c r="K176" s="23" t="n">
        <v>0</v>
      </c>
      <c r="L176" s="23" t="n">
        <v>8</v>
      </c>
      <c r="M176" s="24" t="n">
        <f aca="false">H176*README!$B$11</f>
        <v>0</v>
      </c>
      <c r="N176" s="24" t="n">
        <f aca="false">I176*README!$B$12</f>
        <v>0</v>
      </c>
      <c r="O176" s="24" t="n">
        <f aca="false">J176*README!$B$13</f>
        <v>9.6</v>
      </c>
      <c r="P176" s="24" t="n">
        <f aca="false">K176*README!$B$14</f>
        <v>0</v>
      </c>
      <c r="Q176" s="24" t="n">
        <f aca="false">L176*README!$B$15</f>
        <v>6.8</v>
      </c>
      <c r="R176" s="25" t="n">
        <f aca="false">SUM(M176:Q176)</f>
        <v>16.4</v>
      </c>
      <c r="S176" s="24" t="n">
        <f aca="false">H176*README!$C$11</f>
        <v>0</v>
      </c>
      <c r="T176" s="24" t="n">
        <f aca="false">I176*README!$C$12</f>
        <v>0</v>
      </c>
      <c r="U176" s="24" t="n">
        <f aca="false">J176*README!$C$13</f>
        <v>16.8</v>
      </c>
      <c r="V176" s="24" t="n">
        <f aca="false">K176*README!$C$14</f>
        <v>0</v>
      </c>
      <c r="W176" s="24" t="n">
        <f aca="false">L176*README!$C$15</f>
        <v>8</v>
      </c>
      <c r="X176" s="26" t="n">
        <f aca="false">SUM(S176:W176)</f>
        <v>24.8</v>
      </c>
      <c r="Y176" s="27"/>
      <c r="Z176" s="28" t="s">
        <v>698</v>
      </c>
      <c r="AA176" s="27" t="s">
        <v>705</v>
      </c>
      <c r="AB176" s="30" t="n">
        <v>1</v>
      </c>
      <c r="AC176" s="30" t="n">
        <v>0</v>
      </c>
      <c r="AD176" s="30" t="n">
        <v>0</v>
      </c>
    </row>
    <row r="177" customFormat="false" ht="15" hidden="false" customHeight="false" outlineLevel="0" collapsed="false">
      <c r="A177" s="21" t="s">
        <v>706</v>
      </c>
      <c r="B177" s="20" t="s">
        <v>678</v>
      </c>
      <c r="C177" s="20" t="s">
        <v>679</v>
      </c>
      <c r="D177" s="17" t="s">
        <v>680</v>
      </c>
      <c r="E177" s="17" t="s">
        <v>707</v>
      </c>
      <c r="F177" s="9" t="s">
        <v>708</v>
      </c>
      <c r="G177" s="21" t="s">
        <v>98</v>
      </c>
      <c r="H177" s="23" t="n">
        <v>2</v>
      </c>
      <c r="I177" s="23" t="n">
        <v>2</v>
      </c>
      <c r="J177" s="23" t="n">
        <v>4</v>
      </c>
      <c r="K177" s="23" t="n">
        <v>0</v>
      </c>
      <c r="L177" s="23" t="n">
        <v>12</v>
      </c>
      <c r="M177" s="24" t="n">
        <f aca="false">H177*README!$B$11</f>
        <v>1.1</v>
      </c>
      <c r="N177" s="24" t="n">
        <f aca="false">I177*README!$B$12</f>
        <v>0.9</v>
      </c>
      <c r="O177" s="24" t="n">
        <f aca="false">J177*README!$B$13</f>
        <v>1.6</v>
      </c>
      <c r="P177" s="24" t="n">
        <f aca="false">K177*README!$B$14</f>
        <v>0</v>
      </c>
      <c r="Q177" s="24" t="n">
        <f aca="false">L177*README!$B$15</f>
        <v>10.2</v>
      </c>
      <c r="R177" s="25" t="n">
        <f aca="false">SUM(M177:Q177)</f>
        <v>13.8</v>
      </c>
      <c r="S177" s="24" t="n">
        <f aca="false">H177*README!$C$11</f>
        <v>1.7</v>
      </c>
      <c r="T177" s="24" t="n">
        <f aca="false">I177*README!$C$12</f>
        <v>1.5</v>
      </c>
      <c r="U177" s="24" t="n">
        <f aca="false">J177*README!$C$13</f>
        <v>2.8</v>
      </c>
      <c r="V177" s="24" t="n">
        <f aca="false">K177*README!$C$14</f>
        <v>0</v>
      </c>
      <c r="W177" s="24" t="n">
        <f aca="false">L177*README!$C$15</f>
        <v>12</v>
      </c>
      <c r="X177" s="26" t="n">
        <f aca="false">SUM(S177:W177)</f>
        <v>18</v>
      </c>
      <c r="Y177" s="27"/>
      <c r="Z177" s="28" t="s">
        <v>698</v>
      </c>
      <c r="AA177" s="27" t="s">
        <v>521</v>
      </c>
      <c r="AB177" s="30" t="n">
        <v>1</v>
      </c>
      <c r="AC177" s="30" t="n">
        <v>1</v>
      </c>
      <c r="AD177" s="30" t="n">
        <v>1</v>
      </c>
    </row>
    <row r="178" customFormat="false" ht="15" hidden="false" customHeight="false" outlineLevel="0" collapsed="false">
      <c r="A178" s="21" t="s">
        <v>709</v>
      </c>
      <c r="B178" s="20" t="s">
        <v>678</v>
      </c>
      <c r="C178" s="20" t="s">
        <v>679</v>
      </c>
      <c r="D178" s="17" t="s">
        <v>680</v>
      </c>
      <c r="E178" s="17" t="s">
        <v>710</v>
      </c>
      <c r="F178" s="9" t="s">
        <v>711</v>
      </c>
      <c r="G178" s="21" t="s">
        <v>123</v>
      </c>
      <c r="H178" s="23" t="n">
        <v>1</v>
      </c>
      <c r="I178" s="23" t="n">
        <v>2</v>
      </c>
      <c r="J178" s="23" t="n">
        <v>4</v>
      </c>
      <c r="K178" s="23" t="n">
        <v>0</v>
      </c>
      <c r="L178" s="23" t="n">
        <v>0</v>
      </c>
      <c r="M178" s="24" t="n">
        <f aca="false">H178*README!$B$11</f>
        <v>0.55</v>
      </c>
      <c r="N178" s="24" t="n">
        <f aca="false">I178*README!$B$12</f>
        <v>0.9</v>
      </c>
      <c r="O178" s="24" t="n">
        <f aca="false">J178*README!$B$13</f>
        <v>1.6</v>
      </c>
      <c r="P178" s="24" t="n">
        <f aca="false">K178*README!$B$14</f>
        <v>0</v>
      </c>
      <c r="Q178" s="24" t="n">
        <f aca="false">L178*README!$B$15</f>
        <v>0</v>
      </c>
      <c r="R178" s="25" t="n">
        <f aca="false">SUM(M178:Q178)</f>
        <v>3.05</v>
      </c>
      <c r="S178" s="24" t="n">
        <f aca="false">H178*README!$C$11</f>
        <v>0.85</v>
      </c>
      <c r="T178" s="24" t="n">
        <f aca="false">I178*README!$C$12</f>
        <v>1.5</v>
      </c>
      <c r="U178" s="24" t="n">
        <f aca="false">J178*README!$C$13</f>
        <v>2.8</v>
      </c>
      <c r="V178" s="24" t="n">
        <f aca="false">K178*README!$C$14</f>
        <v>0</v>
      </c>
      <c r="W178" s="24" t="n">
        <f aca="false">L178*README!$C$15</f>
        <v>0</v>
      </c>
      <c r="X178" s="26" t="n">
        <f aca="false">SUM(S178:W178)</f>
        <v>5.15</v>
      </c>
      <c r="Y178" s="27"/>
      <c r="Z178" s="28" t="s">
        <v>127</v>
      </c>
      <c r="AA178" s="27"/>
      <c r="AB178" s="30" t="n">
        <v>1</v>
      </c>
      <c r="AC178" s="30" t="n">
        <v>0</v>
      </c>
      <c r="AD178" s="30" t="n">
        <v>0</v>
      </c>
    </row>
    <row r="179" customFormat="false" ht="15" hidden="false" customHeight="false" outlineLevel="0" collapsed="false">
      <c r="A179" s="21" t="s">
        <v>712</v>
      </c>
      <c r="B179" s="20" t="s">
        <v>678</v>
      </c>
      <c r="C179" s="20" t="s">
        <v>713</v>
      </c>
      <c r="D179" s="20" t="s">
        <v>714</v>
      </c>
      <c r="E179" s="17" t="s">
        <v>715</v>
      </c>
      <c r="F179" s="9" t="s">
        <v>716</v>
      </c>
      <c r="G179" s="21" t="s">
        <v>115</v>
      </c>
      <c r="H179" s="23" t="n">
        <v>0</v>
      </c>
      <c r="I179" s="23" t="n">
        <v>2</v>
      </c>
      <c r="J179" s="23" t="n">
        <v>12</v>
      </c>
      <c r="K179" s="23" t="n">
        <v>0</v>
      </c>
      <c r="L179" s="23" t="n">
        <v>0</v>
      </c>
      <c r="M179" s="24" t="n">
        <f aca="false">H179*README!$B$11</f>
        <v>0</v>
      </c>
      <c r="N179" s="24" t="n">
        <f aca="false">I179*README!$B$12</f>
        <v>0.9</v>
      </c>
      <c r="O179" s="24" t="n">
        <f aca="false">J179*README!$B$13</f>
        <v>4.8</v>
      </c>
      <c r="P179" s="24" t="n">
        <f aca="false">K179*README!$B$14</f>
        <v>0</v>
      </c>
      <c r="Q179" s="24" t="n">
        <f aca="false">L179*README!$B$15</f>
        <v>0</v>
      </c>
      <c r="R179" s="25" t="n">
        <f aca="false">SUM(M179:Q179)</f>
        <v>5.7</v>
      </c>
      <c r="S179" s="24" t="n">
        <f aca="false">H179*README!$C$11</f>
        <v>0</v>
      </c>
      <c r="T179" s="24" t="n">
        <f aca="false">I179*README!$C$12</f>
        <v>1.5</v>
      </c>
      <c r="U179" s="24" t="n">
        <f aca="false">J179*README!$C$13</f>
        <v>8.4</v>
      </c>
      <c r="V179" s="24" t="n">
        <f aca="false">K179*README!$C$14</f>
        <v>0</v>
      </c>
      <c r="W179" s="24" t="n">
        <f aca="false">L179*README!$C$15</f>
        <v>0</v>
      </c>
      <c r="X179" s="26" t="n">
        <f aca="false">SUM(S179:W179)</f>
        <v>9.9</v>
      </c>
      <c r="Y179" s="27"/>
      <c r="Z179" s="28" t="s">
        <v>127</v>
      </c>
      <c r="AA179" s="27"/>
      <c r="AB179" s="30" t="n">
        <v>1</v>
      </c>
      <c r="AC179" s="30" t="n">
        <v>1</v>
      </c>
      <c r="AD179" s="30" t="n">
        <v>0</v>
      </c>
    </row>
    <row r="180" customFormat="false" ht="15" hidden="false" customHeight="false" outlineLevel="0" collapsed="false">
      <c r="A180" s="21" t="s">
        <v>717</v>
      </c>
      <c r="B180" s="20" t="s">
        <v>678</v>
      </c>
      <c r="C180" s="20" t="s">
        <v>713</v>
      </c>
      <c r="D180" s="20" t="s">
        <v>714</v>
      </c>
      <c r="E180" s="17" t="s">
        <v>718</v>
      </c>
      <c r="F180" s="9" t="s">
        <v>719</v>
      </c>
      <c r="G180" s="21" t="s">
        <v>123</v>
      </c>
      <c r="H180" s="23" t="n">
        <v>0</v>
      </c>
      <c r="I180" s="23" t="n">
        <v>2</v>
      </c>
      <c r="J180" s="23" t="n">
        <v>12</v>
      </c>
      <c r="K180" s="23" t="n">
        <v>0</v>
      </c>
      <c r="L180" s="23" t="n">
        <v>0</v>
      </c>
      <c r="M180" s="24" t="n">
        <f aca="false">H180*README!$B$11</f>
        <v>0</v>
      </c>
      <c r="N180" s="24" t="n">
        <f aca="false">I180*README!$B$12</f>
        <v>0.9</v>
      </c>
      <c r="O180" s="24" t="n">
        <f aca="false">J180*README!$B$13</f>
        <v>4.8</v>
      </c>
      <c r="P180" s="24" t="n">
        <f aca="false">K180*README!$B$14</f>
        <v>0</v>
      </c>
      <c r="Q180" s="24" t="n">
        <f aca="false">L180*README!$B$15</f>
        <v>0</v>
      </c>
      <c r="R180" s="25" t="n">
        <f aca="false">SUM(M180:Q180)</f>
        <v>5.7</v>
      </c>
      <c r="S180" s="24" t="n">
        <f aca="false">H180*README!$C$11</f>
        <v>0</v>
      </c>
      <c r="T180" s="24" t="n">
        <f aca="false">I180*README!$C$12</f>
        <v>1.5</v>
      </c>
      <c r="U180" s="24" t="n">
        <f aca="false">J180*README!$C$13</f>
        <v>8.4</v>
      </c>
      <c r="V180" s="24" t="n">
        <f aca="false">K180*README!$C$14</f>
        <v>0</v>
      </c>
      <c r="W180" s="24" t="n">
        <f aca="false">L180*README!$C$15</f>
        <v>0</v>
      </c>
      <c r="X180" s="26" t="n">
        <f aca="false">SUM(S180:W180)</f>
        <v>9.9</v>
      </c>
      <c r="Y180" s="27"/>
      <c r="Z180" s="28" t="s">
        <v>127</v>
      </c>
      <c r="AA180" s="27"/>
      <c r="AB180" s="30" t="n">
        <v>1</v>
      </c>
      <c r="AC180" s="30" t="n">
        <v>0</v>
      </c>
      <c r="AD180" s="30" t="n">
        <v>0</v>
      </c>
    </row>
    <row r="181" customFormat="false" ht="15" hidden="false" customHeight="false" outlineLevel="0" collapsed="false">
      <c r="A181" s="21" t="s">
        <v>720</v>
      </c>
      <c r="B181" s="20" t="s">
        <v>678</v>
      </c>
      <c r="C181" s="20" t="s">
        <v>713</v>
      </c>
      <c r="D181" s="20" t="s">
        <v>714</v>
      </c>
      <c r="E181" s="20" t="s">
        <v>721</v>
      </c>
      <c r="F181" s="9" t="s">
        <v>722</v>
      </c>
      <c r="G181" s="21" t="s">
        <v>123</v>
      </c>
      <c r="H181" s="23" t="n">
        <v>0</v>
      </c>
      <c r="I181" s="23" t="n">
        <v>2</v>
      </c>
      <c r="J181" s="23" t="n">
        <v>6</v>
      </c>
      <c r="K181" s="23" t="n">
        <v>0</v>
      </c>
      <c r="L181" s="23" t="n">
        <v>0</v>
      </c>
      <c r="M181" s="24" t="n">
        <f aca="false">H181*README!$B$11</f>
        <v>0</v>
      </c>
      <c r="N181" s="24" t="n">
        <f aca="false">I181*README!$B$12</f>
        <v>0.9</v>
      </c>
      <c r="O181" s="24" t="n">
        <f aca="false">J181*README!$B$13</f>
        <v>2.4</v>
      </c>
      <c r="P181" s="24" t="n">
        <f aca="false">K181*README!$B$14</f>
        <v>0</v>
      </c>
      <c r="Q181" s="24" t="n">
        <f aca="false">L181*README!$B$15</f>
        <v>0</v>
      </c>
      <c r="R181" s="25" t="n">
        <f aca="false">SUM(M181:Q181)</f>
        <v>3.3</v>
      </c>
      <c r="S181" s="24" t="n">
        <f aca="false">H181*README!$C$11</f>
        <v>0</v>
      </c>
      <c r="T181" s="24" t="n">
        <f aca="false">I181*README!$C$12</f>
        <v>1.5</v>
      </c>
      <c r="U181" s="24" t="n">
        <f aca="false">J181*README!$C$13</f>
        <v>4.2</v>
      </c>
      <c r="V181" s="24" t="n">
        <f aca="false">K181*README!$C$14</f>
        <v>0</v>
      </c>
      <c r="W181" s="24" t="n">
        <f aca="false">L181*README!$C$15</f>
        <v>0</v>
      </c>
      <c r="X181" s="26" t="n">
        <f aca="false">SUM(S181:W181)</f>
        <v>5.7</v>
      </c>
      <c r="Y181" s="27"/>
      <c r="Z181" s="28" t="s">
        <v>127</v>
      </c>
      <c r="AA181" s="27"/>
      <c r="AB181" s="30" t="n">
        <v>1</v>
      </c>
      <c r="AC181" s="30" t="n">
        <v>0</v>
      </c>
      <c r="AD181" s="30" t="n">
        <v>0</v>
      </c>
    </row>
    <row r="182" customFormat="false" ht="15" hidden="false" customHeight="false" outlineLevel="0" collapsed="false">
      <c r="A182" s="21" t="s">
        <v>723</v>
      </c>
      <c r="B182" s="20" t="s">
        <v>678</v>
      </c>
      <c r="C182" s="20" t="s">
        <v>713</v>
      </c>
      <c r="D182" s="20" t="s">
        <v>714</v>
      </c>
      <c r="E182" s="20" t="s">
        <v>724</v>
      </c>
      <c r="F182" s="9" t="s">
        <v>725</v>
      </c>
      <c r="G182" s="21" t="s">
        <v>123</v>
      </c>
      <c r="H182" s="23" t="n">
        <v>0</v>
      </c>
      <c r="I182" s="23" t="n">
        <v>3</v>
      </c>
      <c r="J182" s="23" t="n">
        <v>8</v>
      </c>
      <c r="K182" s="23" t="n">
        <v>0</v>
      </c>
      <c r="L182" s="23" t="n">
        <v>0</v>
      </c>
      <c r="M182" s="24" t="n">
        <f aca="false">H182*README!$B$11</f>
        <v>0</v>
      </c>
      <c r="N182" s="24" t="n">
        <f aca="false">I182*README!$B$12</f>
        <v>1.35</v>
      </c>
      <c r="O182" s="24" t="n">
        <f aca="false">J182*README!$B$13</f>
        <v>3.2</v>
      </c>
      <c r="P182" s="24" t="n">
        <f aca="false">K182*README!$B$14</f>
        <v>0</v>
      </c>
      <c r="Q182" s="24" t="n">
        <f aca="false">L182*README!$B$15</f>
        <v>0</v>
      </c>
      <c r="R182" s="25" t="n">
        <f aca="false">SUM(M182:Q182)</f>
        <v>4.55</v>
      </c>
      <c r="S182" s="24" t="n">
        <f aca="false">H182*README!$C$11</f>
        <v>0</v>
      </c>
      <c r="T182" s="24" t="n">
        <f aca="false">I182*README!$C$12</f>
        <v>2.25</v>
      </c>
      <c r="U182" s="24" t="n">
        <f aca="false">J182*README!$C$13</f>
        <v>5.6</v>
      </c>
      <c r="V182" s="24" t="n">
        <f aca="false">K182*README!$C$14</f>
        <v>0</v>
      </c>
      <c r="W182" s="24" t="n">
        <f aca="false">L182*README!$C$15</f>
        <v>0</v>
      </c>
      <c r="X182" s="26" t="n">
        <f aca="false">SUM(S182:W182)</f>
        <v>7.85</v>
      </c>
      <c r="Y182" s="27"/>
      <c r="Z182" s="28" t="s">
        <v>127</v>
      </c>
      <c r="AA182" s="27"/>
      <c r="AB182" s="30" t="n">
        <v>1</v>
      </c>
      <c r="AC182" s="30" t="n">
        <v>0</v>
      </c>
      <c r="AD182" s="30" t="n">
        <v>0</v>
      </c>
    </row>
    <row r="183" customFormat="false" ht="15" hidden="false" customHeight="false" outlineLevel="0" collapsed="false">
      <c r="A183" s="21" t="s">
        <v>726</v>
      </c>
      <c r="B183" s="20" t="s">
        <v>678</v>
      </c>
      <c r="C183" s="20" t="s">
        <v>713</v>
      </c>
      <c r="D183" s="20" t="s">
        <v>714</v>
      </c>
      <c r="E183" s="20" t="s">
        <v>727</v>
      </c>
      <c r="F183" s="9" t="s">
        <v>728</v>
      </c>
      <c r="G183" s="21" t="s">
        <v>115</v>
      </c>
      <c r="H183" s="23" t="n">
        <v>0</v>
      </c>
      <c r="I183" s="23" t="n">
        <v>2</v>
      </c>
      <c r="J183" s="23" t="n">
        <v>4</v>
      </c>
      <c r="K183" s="23" t="n">
        <v>0</v>
      </c>
      <c r="L183" s="23" t="n">
        <v>0</v>
      </c>
      <c r="M183" s="24" t="n">
        <f aca="false">H183*README!$B$11</f>
        <v>0</v>
      </c>
      <c r="N183" s="24" t="n">
        <f aca="false">I183*README!$B$12</f>
        <v>0.9</v>
      </c>
      <c r="O183" s="24" t="n">
        <f aca="false">J183*README!$B$13</f>
        <v>1.6</v>
      </c>
      <c r="P183" s="24" t="n">
        <f aca="false">K183*README!$B$14</f>
        <v>0</v>
      </c>
      <c r="Q183" s="24" t="n">
        <f aca="false">L183*README!$B$15</f>
        <v>0</v>
      </c>
      <c r="R183" s="25" t="n">
        <f aca="false">SUM(M183:Q183)</f>
        <v>2.5</v>
      </c>
      <c r="S183" s="24" t="n">
        <f aca="false">H183*README!$C$11</f>
        <v>0</v>
      </c>
      <c r="T183" s="24" t="n">
        <f aca="false">I183*README!$C$12</f>
        <v>1.5</v>
      </c>
      <c r="U183" s="24" t="n">
        <f aca="false">J183*README!$C$13</f>
        <v>2.8</v>
      </c>
      <c r="V183" s="24" t="n">
        <f aca="false">K183*README!$C$14</f>
        <v>0</v>
      </c>
      <c r="W183" s="24" t="n">
        <f aca="false">L183*README!$C$15</f>
        <v>0</v>
      </c>
      <c r="X183" s="26" t="n">
        <f aca="false">SUM(S183:W183)</f>
        <v>4.3</v>
      </c>
      <c r="Y183" s="27"/>
      <c r="Z183" s="28" t="s">
        <v>127</v>
      </c>
      <c r="AA183" s="27"/>
      <c r="AB183" s="30" t="n">
        <v>1</v>
      </c>
      <c r="AC183" s="30" t="n">
        <v>1</v>
      </c>
      <c r="AD183" s="30" t="n">
        <v>0</v>
      </c>
    </row>
    <row r="184" customFormat="false" ht="15" hidden="false" customHeight="false" outlineLevel="0" collapsed="false">
      <c r="A184" s="21" t="s">
        <v>729</v>
      </c>
      <c r="B184" s="20" t="s">
        <v>678</v>
      </c>
      <c r="C184" s="20" t="s">
        <v>713</v>
      </c>
      <c r="D184" s="20" t="s">
        <v>714</v>
      </c>
      <c r="E184" s="20" t="s">
        <v>730</v>
      </c>
      <c r="F184" s="9" t="s">
        <v>731</v>
      </c>
      <c r="G184" s="21" t="s">
        <v>123</v>
      </c>
      <c r="H184" s="23" t="n">
        <v>0</v>
      </c>
      <c r="I184" s="23" t="n">
        <v>2</v>
      </c>
      <c r="J184" s="23" t="n">
        <v>4</v>
      </c>
      <c r="K184" s="23" t="n">
        <v>0</v>
      </c>
      <c r="L184" s="23" t="n">
        <v>0</v>
      </c>
      <c r="M184" s="24" t="n">
        <f aca="false">H184*README!$B$11</f>
        <v>0</v>
      </c>
      <c r="N184" s="24" t="n">
        <f aca="false">I184*README!$B$12</f>
        <v>0.9</v>
      </c>
      <c r="O184" s="24" t="n">
        <f aca="false">J184*README!$B$13</f>
        <v>1.6</v>
      </c>
      <c r="P184" s="24" t="n">
        <f aca="false">K184*README!$B$14</f>
        <v>0</v>
      </c>
      <c r="Q184" s="24" t="n">
        <f aca="false">L184*README!$B$15</f>
        <v>0</v>
      </c>
      <c r="R184" s="25" t="n">
        <f aca="false">SUM(M184:Q184)</f>
        <v>2.5</v>
      </c>
      <c r="S184" s="24" t="n">
        <f aca="false">H184*README!$C$11</f>
        <v>0</v>
      </c>
      <c r="T184" s="24" t="n">
        <f aca="false">I184*README!$C$12</f>
        <v>1.5</v>
      </c>
      <c r="U184" s="24" t="n">
        <f aca="false">J184*README!$C$13</f>
        <v>2.8</v>
      </c>
      <c r="V184" s="24" t="n">
        <f aca="false">K184*README!$C$14</f>
        <v>0</v>
      </c>
      <c r="W184" s="24" t="n">
        <f aca="false">L184*README!$C$15</f>
        <v>0</v>
      </c>
      <c r="X184" s="26" t="n">
        <f aca="false">SUM(S184:W184)</f>
        <v>4.3</v>
      </c>
      <c r="Y184" s="27"/>
      <c r="Z184" s="28" t="s">
        <v>127</v>
      </c>
      <c r="AA184" s="27"/>
      <c r="AB184" s="30" t="n">
        <v>1</v>
      </c>
      <c r="AC184" s="30" t="n">
        <v>0</v>
      </c>
      <c r="AD184" s="30" t="n">
        <v>0</v>
      </c>
    </row>
    <row r="185" customFormat="false" ht="15" hidden="false" customHeight="false" outlineLevel="0" collapsed="false">
      <c r="A185" s="21" t="s">
        <v>732</v>
      </c>
      <c r="B185" s="20" t="s">
        <v>678</v>
      </c>
      <c r="C185" s="20" t="s">
        <v>713</v>
      </c>
      <c r="D185" s="20" t="s">
        <v>714</v>
      </c>
      <c r="E185" s="17" t="s">
        <v>733</v>
      </c>
      <c r="F185" s="9" t="s">
        <v>734</v>
      </c>
      <c r="G185" s="21" t="s">
        <v>123</v>
      </c>
      <c r="H185" s="23" t="n">
        <v>0</v>
      </c>
      <c r="I185" s="23" t="n">
        <v>2</v>
      </c>
      <c r="J185" s="23" t="n">
        <v>4</v>
      </c>
      <c r="K185" s="23" t="n">
        <v>0</v>
      </c>
      <c r="L185" s="23" t="n">
        <v>0</v>
      </c>
      <c r="M185" s="24" t="n">
        <f aca="false">H185*README!$B$11</f>
        <v>0</v>
      </c>
      <c r="N185" s="24" t="n">
        <f aca="false">I185*README!$B$12</f>
        <v>0.9</v>
      </c>
      <c r="O185" s="24" t="n">
        <f aca="false">J185*README!$B$13</f>
        <v>1.6</v>
      </c>
      <c r="P185" s="24" t="n">
        <f aca="false">K185*README!$B$14</f>
        <v>0</v>
      </c>
      <c r="Q185" s="24" t="n">
        <f aca="false">L185*README!$B$15</f>
        <v>0</v>
      </c>
      <c r="R185" s="25" t="n">
        <f aca="false">SUM(M185:Q185)</f>
        <v>2.5</v>
      </c>
      <c r="S185" s="24" t="n">
        <f aca="false">H185*README!$C$11</f>
        <v>0</v>
      </c>
      <c r="T185" s="24" t="n">
        <f aca="false">I185*README!$C$12</f>
        <v>1.5</v>
      </c>
      <c r="U185" s="24" t="n">
        <f aca="false">J185*README!$C$13</f>
        <v>2.8</v>
      </c>
      <c r="V185" s="24" t="n">
        <f aca="false">K185*README!$C$14</f>
        <v>0</v>
      </c>
      <c r="W185" s="24" t="n">
        <f aca="false">L185*README!$C$15</f>
        <v>0</v>
      </c>
      <c r="X185" s="26" t="n">
        <f aca="false">SUM(S185:W185)</f>
        <v>4.3</v>
      </c>
      <c r="Y185" s="27"/>
      <c r="Z185" s="28" t="s">
        <v>127</v>
      </c>
      <c r="AA185" s="27"/>
      <c r="AB185" s="30" t="n">
        <v>1</v>
      </c>
      <c r="AC185" s="30" t="n">
        <v>0</v>
      </c>
      <c r="AD185" s="30" t="n">
        <v>0</v>
      </c>
    </row>
    <row r="186" customFormat="false" ht="15" hidden="false" customHeight="false" outlineLevel="0" collapsed="false">
      <c r="A186" s="21" t="s">
        <v>735</v>
      </c>
      <c r="B186" s="20" t="s">
        <v>678</v>
      </c>
      <c r="C186" s="20" t="s">
        <v>713</v>
      </c>
      <c r="D186" s="20" t="s">
        <v>714</v>
      </c>
      <c r="E186" s="17" t="s">
        <v>736</v>
      </c>
      <c r="F186" s="9" t="s">
        <v>737</v>
      </c>
      <c r="G186" s="21" t="s">
        <v>138</v>
      </c>
      <c r="H186" s="23" t="n">
        <v>1</v>
      </c>
      <c r="I186" s="23" t="n">
        <v>4</v>
      </c>
      <c r="J186" s="23" t="n">
        <v>8</v>
      </c>
      <c r="K186" s="23" t="n">
        <v>0</v>
      </c>
      <c r="L186" s="23" t="n">
        <v>0</v>
      </c>
      <c r="M186" s="24" t="n">
        <f aca="false">H186*README!$B$11</f>
        <v>0.55</v>
      </c>
      <c r="N186" s="24" t="n">
        <f aca="false">I186*README!$B$12</f>
        <v>1.8</v>
      </c>
      <c r="O186" s="24" t="n">
        <f aca="false">J186*README!$B$13</f>
        <v>3.2</v>
      </c>
      <c r="P186" s="24" t="n">
        <f aca="false">K186*README!$B$14</f>
        <v>0</v>
      </c>
      <c r="Q186" s="24" t="n">
        <f aca="false">L186*README!$B$15</f>
        <v>0</v>
      </c>
      <c r="R186" s="25" t="n">
        <f aca="false">SUM(M186:Q186)</f>
        <v>5.55</v>
      </c>
      <c r="S186" s="24" t="n">
        <f aca="false">H186*README!$C$11</f>
        <v>0.85</v>
      </c>
      <c r="T186" s="24" t="n">
        <f aca="false">I186*README!$C$12</f>
        <v>3</v>
      </c>
      <c r="U186" s="24" t="n">
        <f aca="false">J186*README!$C$13</f>
        <v>5.6</v>
      </c>
      <c r="V186" s="24" t="n">
        <f aca="false">K186*README!$C$14</f>
        <v>0</v>
      </c>
      <c r="W186" s="24" t="n">
        <f aca="false">L186*README!$C$15</f>
        <v>0</v>
      </c>
      <c r="X186" s="26" t="n">
        <f aca="false">SUM(S186:W186)</f>
        <v>9.45</v>
      </c>
      <c r="Y186" s="27"/>
      <c r="Z186" s="28" t="s">
        <v>127</v>
      </c>
      <c r="AA186" s="27"/>
      <c r="AB186" s="30" t="n">
        <v>1</v>
      </c>
      <c r="AC186" s="30" t="n">
        <v>0</v>
      </c>
      <c r="AD186" s="30" t="n">
        <v>0</v>
      </c>
    </row>
    <row r="187" customFormat="false" ht="15" hidden="false" customHeight="false" outlineLevel="0" collapsed="false">
      <c r="A187" s="21" t="s">
        <v>738</v>
      </c>
      <c r="B187" s="20" t="s">
        <v>678</v>
      </c>
      <c r="C187" s="20" t="s">
        <v>713</v>
      </c>
      <c r="D187" s="20" t="s">
        <v>714</v>
      </c>
      <c r="E187" s="17" t="s">
        <v>739</v>
      </c>
      <c r="F187" s="9" t="s">
        <v>740</v>
      </c>
      <c r="G187" s="21" t="s">
        <v>123</v>
      </c>
      <c r="H187" s="23" t="n">
        <v>0</v>
      </c>
      <c r="I187" s="23" t="n">
        <v>2</v>
      </c>
      <c r="J187" s="23" t="n">
        <v>4</v>
      </c>
      <c r="K187" s="23" t="n">
        <v>0</v>
      </c>
      <c r="L187" s="23" t="n">
        <v>0</v>
      </c>
      <c r="M187" s="24" t="n">
        <f aca="false">H187*README!$B$11</f>
        <v>0</v>
      </c>
      <c r="N187" s="24" t="n">
        <f aca="false">I187*README!$B$12</f>
        <v>0.9</v>
      </c>
      <c r="O187" s="24" t="n">
        <f aca="false">J187*README!$B$13</f>
        <v>1.6</v>
      </c>
      <c r="P187" s="24" t="n">
        <f aca="false">K187*README!$B$14</f>
        <v>0</v>
      </c>
      <c r="Q187" s="24" t="n">
        <f aca="false">L187*README!$B$15</f>
        <v>0</v>
      </c>
      <c r="R187" s="25" t="n">
        <f aca="false">SUM(M187:Q187)</f>
        <v>2.5</v>
      </c>
      <c r="S187" s="24" t="n">
        <f aca="false">H187*README!$C$11</f>
        <v>0</v>
      </c>
      <c r="T187" s="24" t="n">
        <f aca="false">I187*README!$C$12</f>
        <v>1.5</v>
      </c>
      <c r="U187" s="24" t="n">
        <f aca="false">J187*README!$C$13</f>
        <v>2.8</v>
      </c>
      <c r="V187" s="24" t="n">
        <f aca="false">K187*README!$C$14</f>
        <v>0</v>
      </c>
      <c r="W187" s="24" t="n">
        <f aca="false">L187*README!$C$15</f>
        <v>0</v>
      </c>
      <c r="X187" s="26" t="n">
        <f aca="false">SUM(S187:W187)</f>
        <v>4.3</v>
      </c>
      <c r="Y187" s="27"/>
      <c r="Z187" s="28" t="s">
        <v>127</v>
      </c>
      <c r="AA187" s="27"/>
      <c r="AB187" s="30" t="n">
        <v>1</v>
      </c>
      <c r="AC187" s="30" t="n">
        <v>0</v>
      </c>
      <c r="AD187" s="30" t="n">
        <v>0</v>
      </c>
    </row>
    <row r="188" customFormat="false" ht="15" hidden="false" customHeight="false" outlineLevel="0" collapsed="false">
      <c r="A188" s="21" t="s">
        <v>741</v>
      </c>
      <c r="B188" s="20" t="s">
        <v>678</v>
      </c>
      <c r="C188" s="20" t="s">
        <v>742</v>
      </c>
      <c r="D188" s="17" t="s">
        <v>743</v>
      </c>
      <c r="E188" s="17" t="s">
        <v>744</v>
      </c>
      <c r="F188" s="9" t="s">
        <v>745</v>
      </c>
      <c r="G188" s="21" t="s">
        <v>138</v>
      </c>
      <c r="H188" s="23" t="n">
        <v>2</v>
      </c>
      <c r="I188" s="23" t="n">
        <v>4</v>
      </c>
      <c r="J188" s="23" t="n">
        <v>6</v>
      </c>
      <c r="K188" s="23" t="n">
        <v>0</v>
      </c>
      <c r="L188" s="23" t="n">
        <v>0</v>
      </c>
      <c r="M188" s="24" t="n">
        <f aca="false">H188*README!$B$11</f>
        <v>1.1</v>
      </c>
      <c r="N188" s="24" t="n">
        <f aca="false">I188*README!$B$12</f>
        <v>1.8</v>
      </c>
      <c r="O188" s="24" t="n">
        <f aca="false">J188*README!$B$13</f>
        <v>2.4</v>
      </c>
      <c r="P188" s="24" t="n">
        <f aca="false">K188*README!$B$14</f>
        <v>0</v>
      </c>
      <c r="Q188" s="24" t="n">
        <f aca="false">L188*README!$B$15</f>
        <v>0</v>
      </c>
      <c r="R188" s="25" t="n">
        <f aca="false">SUM(M188:Q188)</f>
        <v>5.3</v>
      </c>
      <c r="S188" s="24" t="n">
        <f aca="false">H188*README!$C$11</f>
        <v>1.7</v>
      </c>
      <c r="T188" s="24" t="n">
        <f aca="false">I188*README!$C$12</f>
        <v>3</v>
      </c>
      <c r="U188" s="24" t="n">
        <f aca="false">J188*README!$C$13</f>
        <v>4.2</v>
      </c>
      <c r="V188" s="24" t="n">
        <f aca="false">K188*README!$C$14</f>
        <v>0</v>
      </c>
      <c r="W188" s="24" t="n">
        <f aca="false">L188*README!$C$15</f>
        <v>0</v>
      </c>
      <c r="X188" s="26" t="n">
        <f aca="false">SUM(S188:W188)</f>
        <v>8.9</v>
      </c>
      <c r="Y188" s="27"/>
      <c r="Z188" s="28" t="s">
        <v>127</v>
      </c>
      <c r="AA188" s="27"/>
      <c r="AB188" s="30" t="n">
        <v>1</v>
      </c>
      <c r="AC188" s="30" t="n">
        <v>0</v>
      </c>
      <c r="AD188" s="30" t="n">
        <v>0</v>
      </c>
    </row>
    <row r="189" customFormat="false" ht="15" hidden="false" customHeight="false" outlineLevel="0" collapsed="false">
      <c r="A189" s="21" t="s">
        <v>746</v>
      </c>
      <c r="B189" s="20" t="s">
        <v>678</v>
      </c>
      <c r="C189" s="20" t="s">
        <v>742</v>
      </c>
      <c r="D189" s="17" t="s">
        <v>743</v>
      </c>
      <c r="E189" s="17" t="s">
        <v>747</v>
      </c>
      <c r="F189" s="9" t="s">
        <v>748</v>
      </c>
      <c r="G189" s="21" t="s">
        <v>138</v>
      </c>
      <c r="H189" s="23" t="n">
        <v>2</v>
      </c>
      <c r="I189" s="23" t="n">
        <v>4</v>
      </c>
      <c r="J189" s="23" t="n">
        <v>8</v>
      </c>
      <c r="K189" s="23" t="n">
        <v>0</v>
      </c>
      <c r="L189" s="23" t="n">
        <v>0</v>
      </c>
      <c r="M189" s="24" t="n">
        <f aca="false">H189*README!$B$11</f>
        <v>1.1</v>
      </c>
      <c r="N189" s="24" t="n">
        <f aca="false">I189*README!$B$12</f>
        <v>1.8</v>
      </c>
      <c r="O189" s="24" t="n">
        <f aca="false">J189*README!$B$13</f>
        <v>3.2</v>
      </c>
      <c r="P189" s="24" t="n">
        <f aca="false">K189*README!$B$14</f>
        <v>0</v>
      </c>
      <c r="Q189" s="24" t="n">
        <f aca="false">L189*README!$B$15</f>
        <v>0</v>
      </c>
      <c r="R189" s="25" t="n">
        <f aca="false">SUM(M189:Q189)</f>
        <v>6.1</v>
      </c>
      <c r="S189" s="24" t="n">
        <f aca="false">H189*README!$C$11</f>
        <v>1.7</v>
      </c>
      <c r="T189" s="24" t="n">
        <f aca="false">I189*README!$C$12</f>
        <v>3</v>
      </c>
      <c r="U189" s="24" t="n">
        <f aca="false">J189*README!$C$13</f>
        <v>5.6</v>
      </c>
      <c r="V189" s="24" t="n">
        <f aca="false">K189*README!$C$14</f>
        <v>0</v>
      </c>
      <c r="W189" s="24" t="n">
        <f aca="false">L189*README!$C$15</f>
        <v>0</v>
      </c>
      <c r="X189" s="26" t="n">
        <f aca="false">SUM(S189:W189)</f>
        <v>10.3</v>
      </c>
      <c r="Y189" s="27"/>
      <c r="Z189" s="28" t="s">
        <v>127</v>
      </c>
      <c r="AA189" s="27"/>
      <c r="AB189" s="30" t="n">
        <v>1</v>
      </c>
      <c r="AC189" s="30" t="n">
        <v>0</v>
      </c>
      <c r="AD189" s="30" t="n">
        <v>0</v>
      </c>
    </row>
    <row r="190" customFormat="false" ht="15" hidden="false" customHeight="false" outlineLevel="0" collapsed="false">
      <c r="A190" s="21" t="s">
        <v>749</v>
      </c>
      <c r="B190" s="20" t="s">
        <v>678</v>
      </c>
      <c r="C190" s="20" t="s">
        <v>742</v>
      </c>
      <c r="D190" s="17" t="s">
        <v>743</v>
      </c>
      <c r="E190" s="17" t="s">
        <v>750</v>
      </c>
      <c r="F190" s="9" t="s">
        <v>751</v>
      </c>
      <c r="G190" s="21" t="s">
        <v>138</v>
      </c>
      <c r="H190" s="23" t="n">
        <v>0</v>
      </c>
      <c r="I190" s="23" t="n">
        <v>2</v>
      </c>
      <c r="J190" s="23" t="n">
        <v>6</v>
      </c>
      <c r="K190" s="23" t="n">
        <v>0</v>
      </c>
      <c r="L190" s="23" t="n">
        <v>0</v>
      </c>
      <c r="M190" s="24" t="n">
        <f aca="false">H190*README!$B$11</f>
        <v>0</v>
      </c>
      <c r="N190" s="24" t="n">
        <f aca="false">I190*README!$B$12</f>
        <v>0.9</v>
      </c>
      <c r="O190" s="24" t="n">
        <f aca="false">J190*README!$B$13</f>
        <v>2.4</v>
      </c>
      <c r="P190" s="24" t="n">
        <f aca="false">K190*README!$B$14</f>
        <v>0</v>
      </c>
      <c r="Q190" s="24" t="n">
        <f aca="false">L190*README!$B$15</f>
        <v>0</v>
      </c>
      <c r="R190" s="25" t="n">
        <f aca="false">SUM(M190:Q190)</f>
        <v>3.3</v>
      </c>
      <c r="S190" s="24" t="n">
        <f aca="false">H190*README!$C$11</f>
        <v>0</v>
      </c>
      <c r="T190" s="24" t="n">
        <f aca="false">I190*README!$C$12</f>
        <v>1.5</v>
      </c>
      <c r="U190" s="24" t="n">
        <f aca="false">J190*README!$C$13</f>
        <v>4.2</v>
      </c>
      <c r="V190" s="24" t="n">
        <f aca="false">K190*README!$C$14</f>
        <v>0</v>
      </c>
      <c r="W190" s="24" t="n">
        <f aca="false">L190*README!$C$15</f>
        <v>0</v>
      </c>
      <c r="X190" s="26" t="n">
        <f aca="false">SUM(S190:W190)</f>
        <v>5.7</v>
      </c>
      <c r="Y190" s="27"/>
      <c r="Z190" s="28" t="s">
        <v>127</v>
      </c>
      <c r="AA190" s="27"/>
      <c r="AB190" s="30" t="n">
        <v>1</v>
      </c>
      <c r="AC190" s="30" t="n">
        <v>0</v>
      </c>
      <c r="AD190" s="30" t="n">
        <v>0</v>
      </c>
    </row>
    <row r="191" customFormat="false" ht="15" hidden="false" customHeight="false" outlineLevel="0" collapsed="false">
      <c r="A191" s="21" t="s">
        <v>752</v>
      </c>
      <c r="B191" s="20" t="s">
        <v>678</v>
      </c>
      <c r="C191" s="20" t="s">
        <v>742</v>
      </c>
      <c r="D191" s="17" t="s">
        <v>743</v>
      </c>
      <c r="E191" s="17" t="s">
        <v>753</v>
      </c>
      <c r="F191" s="9" t="s">
        <v>754</v>
      </c>
      <c r="G191" s="21" t="s">
        <v>123</v>
      </c>
      <c r="H191" s="23" t="n">
        <v>2</v>
      </c>
      <c r="I191" s="23" t="n">
        <v>4</v>
      </c>
      <c r="J191" s="23" t="n">
        <v>6</v>
      </c>
      <c r="K191" s="23" t="n">
        <v>0</v>
      </c>
      <c r="L191" s="23" t="n">
        <v>0</v>
      </c>
      <c r="M191" s="24" t="n">
        <f aca="false">H191*README!$B$11</f>
        <v>1.1</v>
      </c>
      <c r="N191" s="24" t="n">
        <f aca="false">I191*README!$B$12</f>
        <v>1.8</v>
      </c>
      <c r="O191" s="24" t="n">
        <f aca="false">J191*README!$B$13</f>
        <v>2.4</v>
      </c>
      <c r="P191" s="24" t="n">
        <f aca="false">K191*README!$B$14</f>
        <v>0</v>
      </c>
      <c r="Q191" s="24" t="n">
        <f aca="false">L191*README!$B$15</f>
        <v>0</v>
      </c>
      <c r="R191" s="25" t="n">
        <f aca="false">SUM(M191:Q191)</f>
        <v>5.3</v>
      </c>
      <c r="S191" s="24" t="n">
        <f aca="false">H191*README!$C$11</f>
        <v>1.7</v>
      </c>
      <c r="T191" s="24" t="n">
        <f aca="false">I191*README!$C$12</f>
        <v>3</v>
      </c>
      <c r="U191" s="24" t="n">
        <f aca="false">J191*README!$C$13</f>
        <v>4.2</v>
      </c>
      <c r="V191" s="24" t="n">
        <f aca="false">K191*README!$C$14</f>
        <v>0</v>
      </c>
      <c r="W191" s="24" t="n">
        <f aca="false">L191*README!$C$15</f>
        <v>0</v>
      </c>
      <c r="X191" s="26" t="n">
        <f aca="false">SUM(S191:W191)</f>
        <v>8.9</v>
      </c>
      <c r="Y191" s="27"/>
      <c r="Z191" s="28" t="s">
        <v>127</v>
      </c>
      <c r="AA191" s="27"/>
      <c r="AB191" s="30" t="n">
        <v>1</v>
      </c>
      <c r="AC191" s="30" t="n">
        <v>0</v>
      </c>
      <c r="AD191" s="30" t="n">
        <v>0</v>
      </c>
    </row>
    <row r="192" customFormat="false" ht="15" hidden="false" customHeight="false" outlineLevel="0" collapsed="false">
      <c r="A192" s="21" t="s">
        <v>755</v>
      </c>
      <c r="B192" s="20" t="s">
        <v>678</v>
      </c>
      <c r="C192" s="20" t="s">
        <v>742</v>
      </c>
      <c r="D192" s="17" t="s">
        <v>743</v>
      </c>
      <c r="E192" s="17" t="s">
        <v>756</v>
      </c>
      <c r="F192" s="9" t="s">
        <v>757</v>
      </c>
      <c r="G192" s="21" t="s">
        <v>138</v>
      </c>
      <c r="H192" s="23" t="n">
        <v>1</v>
      </c>
      <c r="I192" s="23" t="n">
        <v>2</v>
      </c>
      <c r="J192" s="23" t="n">
        <v>4</v>
      </c>
      <c r="K192" s="23" t="n">
        <v>0</v>
      </c>
      <c r="L192" s="23" t="n">
        <v>1</v>
      </c>
      <c r="M192" s="24" t="n">
        <f aca="false">H192*README!$B$11</f>
        <v>0.55</v>
      </c>
      <c r="N192" s="24" t="n">
        <f aca="false">I192*README!$B$12</f>
        <v>0.9</v>
      </c>
      <c r="O192" s="24" t="n">
        <f aca="false">J192*README!$B$13</f>
        <v>1.6</v>
      </c>
      <c r="P192" s="24" t="n">
        <f aca="false">K192*README!$B$14</f>
        <v>0</v>
      </c>
      <c r="Q192" s="24" t="n">
        <f aca="false">L192*README!$B$15</f>
        <v>0.85</v>
      </c>
      <c r="R192" s="25" t="n">
        <f aca="false">SUM(M192:Q192)</f>
        <v>3.9</v>
      </c>
      <c r="S192" s="24" t="n">
        <f aca="false">H192*README!$C$11</f>
        <v>0.85</v>
      </c>
      <c r="T192" s="24" t="n">
        <f aca="false">I192*README!$C$12</f>
        <v>1.5</v>
      </c>
      <c r="U192" s="24" t="n">
        <f aca="false">J192*README!$C$13</f>
        <v>2.8</v>
      </c>
      <c r="V192" s="24" t="n">
        <f aca="false">K192*README!$C$14</f>
        <v>0</v>
      </c>
      <c r="W192" s="24" t="n">
        <f aca="false">L192*README!$C$15</f>
        <v>1</v>
      </c>
      <c r="X192" s="26" t="n">
        <f aca="false">SUM(S192:W192)</f>
        <v>6.15</v>
      </c>
      <c r="Y192" s="27"/>
      <c r="Z192" s="28" t="s">
        <v>127</v>
      </c>
      <c r="AA192" s="27"/>
      <c r="AB192" s="30" t="n">
        <v>1</v>
      </c>
      <c r="AC192" s="30" t="n">
        <v>0</v>
      </c>
      <c r="AD192" s="30" t="n">
        <v>0</v>
      </c>
    </row>
    <row r="193" customFormat="false" ht="15" hidden="false" customHeight="false" outlineLevel="0" collapsed="false">
      <c r="A193" s="21" t="s">
        <v>758</v>
      </c>
      <c r="B193" s="20" t="s">
        <v>678</v>
      </c>
      <c r="C193" s="20" t="s">
        <v>742</v>
      </c>
      <c r="D193" s="17" t="s">
        <v>743</v>
      </c>
      <c r="E193" s="17" t="s">
        <v>759</v>
      </c>
      <c r="F193" s="9" t="s">
        <v>760</v>
      </c>
      <c r="G193" s="21" t="s">
        <v>138</v>
      </c>
      <c r="H193" s="23" t="n">
        <v>2</v>
      </c>
      <c r="I193" s="23" t="n">
        <v>4</v>
      </c>
      <c r="J193" s="23" t="n">
        <v>4</v>
      </c>
      <c r="K193" s="23" t="n">
        <v>0</v>
      </c>
      <c r="L193" s="23" t="n">
        <v>0</v>
      </c>
      <c r="M193" s="24" t="n">
        <f aca="false">H193*README!$B$11</f>
        <v>1.1</v>
      </c>
      <c r="N193" s="24" t="n">
        <f aca="false">I193*README!$B$12</f>
        <v>1.8</v>
      </c>
      <c r="O193" s="24" t="n">
        <f aca="false">J193*README!$B$13</f>
        <v>1.6</v>
      </c>
      <c r="P193" s="24" t="n">
        <f aca="false">K193*README!$B$14</f>
        <v>0</v>
      </c>
      <c r="Q193" s="24" t="n">
        <f aca="false">L193*README!$B$15</f>
        <v>0</v>
      </c>
      <c r="R193" s="25" t="n">
        <f aca="false">SUM(M193:Q193)</f>
        <v>4.5</v>
      </c>
      <c r="S193" s="24" t="n">
        <f aca="false">H193*README!$C$11</f>
        <v>1.7</v>
      </c>
      <c r="T193" s="24" t="n">
        <f aca="false">I193*README!$C$12</f>
        <v>3</v>
      </c>
      <c r="U193" s="24" t="n">
        <f aca="false">J193*README!$C$13</f>
        <v>2.8</v>
      </c>
      <c r="V193" s="24" t="n">
        <f aca="false">K193*README!$C$14</f>
        <v>0</v>
      </c>
      <c r="W193" s="24" t="n">
        <f aca="false">L193*README!$C$15</f>
        <v>0</v>
      </c>
      <c r="X193" s="26" t="n">
        <f aca="false">SUM(S193:W193)</f>
        <v>7.5</v>
      </c>
      <c r="Y193" s="27"/>
      <c r="Z193" s="28" t="s">
        <v>127</v>
      </c>
      <c r="AA193" s="27"/>
      <c r="AB193" s="30" t="n">
        <v>1</v>
      </c>
      <c r="AC193" s="30" t="n">
        <v>0</v>
      </c>
      <c r="AD193" s="30" t="n">
        <v>0</v>
      </c>
    </row>
    <row r="194" customFormat="false" ht="15" hidden="false" customHeight="false" outlineLevel="0" collapsed="false">
      <c r="A194" s="21" t="s">
        <v>761</v>
      </c>
      <c r="B194" s="20" t="s">
        <v>678</v>
      </c>
      <c r="C194" s="20" t="s">
        <v>742</v>
      </c>
      <c r="D194" s="17" t="s">
        <v>743</v>
      </c>
      <c r="E194" s="17" t="s">
        <v>762</v>
      </c>
      <c r="F194" s="9" t="s">
        <v>763</v>
      </c>
      <c r="G194" s="21" t="s">
        <v>138</v>
      </c>
      <c r="H194" s="23" t="n">
        <v>0</v>
      </c>
      <c r="I194" s="23" t="n">
        <v>2</v>
      </c>
      <c r="J194" s="23" t="n">
        <v>8</v>
      </c>
      <c r="K194" s="23" t="n">
        <v>0</v>
      </c>
      <c r="L194" s="23" t="n">
        <v>1</v>
      </c>
      <c r="M194" s="24" t="n">
        <f aca="false">H194*README!$B$11</f>
        <v>0</v>
      </c>
      <c r="N194" s="24" t="n">
        <f aca="false">I194*README!$B$12</f>
        <v>0.9</v>
      </c>
      <c r="O194" s="24" t="n">
        <f aca="false">J194*README!$B$13</f>
        <v>3.2</v>
      </c>
      <c r="P194" s="24" t="n">
        <f aca="false">K194*README!$B$14</f>
        <v>0</v>
      </c>
      <c r="Q194" s="24" t="n">
        <f aca="false">L194*README!$B$15</f>
        <v>0.85</v>
      </c>
      <c r="R194" s="25" t="n">
        <f aca="false">SUM(M194:Q194)</f>
        <v>4.95</v>
      </c>
      <c r="S194" s="24" t="n">
        <f aca="false">H194*README!$C$11</f>
        <v>0</v>
      </c>
      <c r="T194" s="24" t="n">
        <f aca="false">I194*README!$C$12</f>
        <v>1.5</v>
      </c>
      <c r="U194" s="24" t="n">
        <f aca="false">J194*README!$C$13</f>
        <v>5.6</v>
      </c>
      <c r="V194" s="24" t="n">
        <f aca="false">K194*README!$C$14</f>
        <v>0</v>
      </c>
      <c r="W194" s="24" t="n">
        <f aca="false">L194*README!$C$15</f>
        <v>1</v>
      </c>
      <c r="X194" s="26" t="n">
        <f aca="false">SUM(S194:W194)</f>
        <v>8.1</v>
      </c>
      <c r="Y194" s="27"/>
      <c r="Z194" s="28" t="s">
        <v>127</v>
      </c>
      <c r="AA194" s="27"/>
      <c r="AB194" s="30" t="n">
        <v>1</v>
      </c>
      <c r="AC194" s="30" t="n">
        <v>0</v>
      </c>
      <c r="AD194" s="30" t="n">
        <v>0</v>
      </c>
    </row>
    <row r="195" customFormat="false" ht="15" hidden="false" customHeight="false" outlineLevel="0" collapsed="false">
      <c r="A195" s="21" t="s">
        <v>764</v>
      </c>
      <c r="B195" s="20" t="s">
        <v>678</v>
      </c>
      <c r="C195" s="20" t="s">
        <v>742</v>
      </c>
      <c r="D195" s="17" t="s">
        <v>743</v>
      </c>
      <c r="E195" s="17" t="s">
        <v>765</v>
      </c>
      <c r="F195" s="9" t="s">
        <v>766</v>
      </c>
      <c r="G195" s="21" t="s">
        <v>138</v>
      </c>
      <c r="H195" s="23" t="n">
        <v>0</v>
      </c>
      <c r="I195" s="23" t="n">
        <v>0</v>
      </c>
      <c r="J195" s="23" t="n">
        <v>8</v>
      </c>
      <c r="K195" s="23" t="n">
        <v>0</v>
      </c>
      <c r="L195" s="23" t="n">
        <v>0</v>
      </c>
      <c r="M195" s="24" t="n">
        <f aca="false">H195*README!$B$11</f>
        <v>0</v>
      </c>
      <c r="N195" s="24" t="n">
        <f aca="false">I195*README!$B$12</f>
        <v>0</v>
      </c>
      <c r="O195" s="24" t="n">
        <f aca="false">J195*README!$B$13</f>
        <v>3.2</v>
      </c>
      <c r="P195" s="24" t="n">
        <f aca="false">K195*README!$B$14</f>
        <v>0</v>
      </c>
      <c r="Q195" s="24" t="n">
        <f aca="false">L195*README!$B$15</f>
        <v>0</v>
      </c>
      <c r="R195" s="25" t="n">
        <f aca="false">SUM(M195:Q195)</f>
        <v>3.2</v>
      </c>
      <c r="S195" s="24" t="n">
        <f aca="false">H195*README!$C$11</f>
        <v>0</v>
      </c>
      <c r="T195" s="24" t="n">
        <f aca="false">I195*README!$C$12</f>
        <v>0</v>
      </c>
      <c r="U195" s="24" t="n">
        <f aca="false">J195*README!$C$13</f>
        <v>5.6</v>
      </c>
      <c r="V195" s="24" t="n">
        <f aca="false">K195*README!$C$14</f>
        <v>0</v>
      </c>
      <c r="W195" s="24" t="n">
        <f aca="false">L195*README!$C$15</f>
        <v>0</v>
      </c>
      <c r="X195" s="26" t="n">
        <f aca="false">SUM(S195:W195)</f>
        <v>5.6</v>
      </c>
      <c r="Y195" s="27"/>
      <c r="Z195" s="28" t="s">
        <v>127</v>
      </c>
      <c r="AA195" s="27"/>
      <c r="AB195" s="30" t="n">
        <v>1</v>
      </c>
      <c r="AC195" s="30" t="n">
        <v>0</v>
      </c>
      <c r="AD195" s="30" t="n">
        <v>0</v>
      </c>
    </row>
    <row r="196" customFormat="false" ht="15" hidden="false" customHeight="false" outlineLevel="0" collapsed="false">
      <c r="A196" s="21" t="s">
        <v>767</v>
      </c>
      <c r="B196" s="20" t="s">
        <v>768</v>
      </c>
      <c r="C196" s="20" t="s">
        <v>769</v>
      </c>
      <c r="D196" s="17" t="s">
        <v>770</v>
      </c>
      <c r="E196" s="20" t="s">
        <v>771</v>
      </c>
      <c r="F196" s="9" t="s">
        <v>772</v>
      </c>
      <c r="G196" s="21" t="s">
        <v>98</v>
      </c>
      <c r="H196" s="23" t="n">
        <v>8</v>
      </c>
      <c r="I196" s="23" t="n">
        <v>12</v>
      </c>
      <c r="J196" s="23" t="n">
        <v>0</v>
      </c>
      <c r="K196" s="23" t="n">
        <v>0</v>
      </c>
      <c r="L196" s="23" t="n">
        <v>0</v>
      </c>
      <c r="M196" s="24" t="n">
        <f aca="false">H196*README!$B$11</f>
        <v>4.4</v>
      </c>
      <c r="N196" s="24" t="n">
        <f aca="false">I196*README!$B$12</f>
        <v>5.4</v>
      </c>
      <c r="O196" s="24" t="n">
        <f aca="false">J196*README!$B$13</f>
        <v>0</v>
      </c>
      <c r="P196" s="24" t="n">
        <f aca="false">K196*README!$B$14</f>
        <v>0</v>
      </c>
      <c r="Q196" s="24" t="n">
        <f aca="false">L196*README!$B$15</f>
        <v>0</v>
      </c>
      <c r="R196" s="25" t="n">
        <f aca="false">SUM(M196:Q196)</f>
        <v>9.8</v>
      </c>
      <c r="S196" s="24" t="n">
        <f aca="false">H196*README!$C$11</f>
        <v>6.8</v>
      </c>
      <c r="T196" s="24" t="n">
        <f aca="false">I196*README!$C$12</f>
        <v>9</v>
      </c>
      <c r="U196" s="24" t="n">
        <f aca="false">J196*README!$C$13</f>
        <v>0</v>
      </c>
      <c r="V196" s="24" t="n">
        <f aca="false">K196*README!$C$14</f>
        <v>0</v>
      </c>
      <c r="W196" s="24" t="n">
        <f aca="false">L196*README!$C$15</f>
        <v>0</v>
      </c>
      <c r="X196" s="26" t="n">
        <f aca="false">SUM(S196:W196)</f>
        <v>15.8</v>
      </c>
      <c r="Y196" s="27"/>
      <c r="Z196" s="28" t="s">
        <v>773</v>
      </c>
      <c r="AA196" s="27"/>
      <c r="AB196" s="30" t="n">
        <v>1</v>
      </c>
      <c r="AC196" s="30" t="n">
        <v>1</v>
      </c>
      <c r="AD196" s="30" t="n">
        <v>1</v>
      </c>
    </row>
    <row r="197" customFormat="false" ht="15" hidden="false" customHeight="false" outlineLevel="0" collapsed="false">
      <c r="A197" s="21" t="s">
        <v>774</v>
      </c>
      <c r="B197" s="20" t="s">
        <v>768</v>
      </c>
      <c r="C197" s="20" t="s">
        <v>769</v>
      </c>
      <c r="D197" s="17" t="s">
        <v>770</v>
      </c>
      <c r="E197" s="20" t="s">
        <v>775</v>
      </c>
      <c r="F197" s="9" t="s">
        <v>776</v>
      </c>
      <c r="G197" s="21" t="s">
        <v>98</v>
      </c>
      <c r="H197" s="23" t="n">
        <v>0</v>
      </c>
      <c r="I197" s="23" t="n">
        <v>2</v>
      </c>
      <c r="J197" s="23" t="n">
        <v>12</v>
      </c>
      <c r="K197" s="23" t="n">
        <v>0</v>
      </c>
      <c r="L197" s="23" t="n">
        <v>0</v>
      </c>
      <c r="M197" s="24" t="n">
        <f aca="false">H197*README!$B$11</f>
        <v>0</v>
      </c>
      <c r="N197" s="24" t="n">
        <f aca="false">I197*README!$B$12</f>
        <v>0.9</v>
      </c>
      <c r="O197" s="24" t="n">
        <f aca="false">J197*README!$B$13</f>
        <v>4.8</v>
      </c>
      <c r="P197" s="24" t="n">
        <f aca="false">K197*README!$B$14</f>
        <v>0</v>
      </c>
      <c r="Q197" s="24" t="n">
        <f aca="false">L197*README!$B$15</f>
        <v>0</v>
      </c>
      <c r="R197" s="25" t="n">
        <f aca="false">SUM(M197:Q197)</f>
        <v>5.7</v>
      </c>
      <c r="S197" s="24" t="n">
        <f aca="false">H197*README!$C$11</f>
        <v>0</v>
      </c>
      <c r="T197" s="24" t="n">
        <f aca="false">I197*README!$C$12</f>
        <v>1.5</v>
      </c>
      <c r="U197" s="24" t="n">
        <f aca="false">J197*README!$C$13</f>
        <v>8.4</v>
      </c>
      <c r="V197" s="24" t="n">
        <f aca="false">K197*README!$C$14</f>
        <v>0</v>
      </c>
      <c r="W197" s="24" t="n">
        <f aca="false">L197*README!$C$15</f>
        <v>0</v>
      </c>
      <c r="X197" s="26" t="n">
        <f aca="false">SUM(S197:W197)</f>
        <v>9.9</v>
      </c>
      <c r="Y197" s="27"/>
      <c r="Z197" s="28" t="s">
        <v>127</v>
      </c>
      <c r="AA197" s="27"/>
      <c r="AB197" s="30" t="n">
        <v>1</v>
      </c>
      <c r="AC197" s="30" t="n">
        <v>1</v>
      </c>
      <c r="AD197" s="30" t="n">
        <v>1</v>
      </c>
    </row>
    <row r="198" customFormat="false" ht="15" hidden="false" customHeight="false" outlineLevel="0" collapsed="false">
      <c r="A198" s="21" t="s">
        <v>777</v>
      </c>
      <c r="B198" s="20" t="s">
        <v>768</v>
      </c>
      <c r="C198" s="20" t="s">
        <v>769</v>
      </c>
      <c r="D198" s="17" t="s">
        <v>770</v>
      </c>
      <c r="E198" s="20" t="s">
        <v>778</v>
      </c>
      <c r="F198" s="9" t="s">
        <v>779</v>
      </c>
      <c r="G198" s="21" t="s">
        <v>98</v>
      </c>
      <c r="H198" s="23" t="n">
        <v>0</v>
      </c>
      <c r="I198" s="23" t="n">
        <v>4</v>
      </c>
      <c r="J198" s="23" t="n">
        <v>8</v>
      </c>
      <c r="K198" s="23" t="n">
        <v>0</v>
      </c>
      <c r="L198" s="23" t="n">
        <v>0</v>
      </c>
      <c r="M198" s="24" t="n">
        <f aca="false">H198*README!$B$11</f>
        <v>0</v>
      </c>
      <c r="N198" s="24" t="n">
        <f aca="false">I198*README!$B$12</f>
        <v>1.8</v>
      </c>
      <c r="O198" s="24" t="n">
        <f aca="false">J198*README!$B$13</f>
        <v>3.2</v>
      </c>
      <c r="P198" s="24" t="n">
        <f aca="false">K198*README!$B$14</f>
        <v>0</v>
      </c>
      <c r="Q198" s="24" t="n">
        <f aca="false">L198*README!$B$15</f>
        <v>0</v>
      </c>
      <c r="R198" s="25" t="n">
        <f aca="false">SUM(M198:Q198)</f>
        <v>5</v>
      </c>
      <c r="S198" s="24" t="n">
        <f aca="false">H198*README!$C$11</f>
        <v>0</v>
      </c>
      <c r="T198" s="24" t="n">
        <f aca="false">I198*README!$C$12</f>
        <v>3</v>
      </c>
      <c r="U198" s="24" t="n">
        <f aca="false">J198*README!$C$13</f>
        <v>5.6</v>
      </c>
      <c r="V198" s="24" t="n">
        <f aca="false">K198*README!$C$14</f>
        <v>0</v>
      </c>
      <c r="W198" s="24" t="n">
        <f aca="false">L198*README!$C$15</f>
        <v>0</v>
      </c>
      <c r="X198" s="26" t="n">
        <f aca="false">SUM(S198:W198)</f>
        <v>8.6</v>
      </c>
      <c r="Y198" s="27"/>
      <c r="Z198" s="28" t="s">
        <v>127</v>
      </c>
      <c r="AA198" s="27"/>
      <c r="AB198" s="30" t="n">
        <v>1</v>
      </c>
      <c r="AC198" s="30" t="n">
        <v>1</v>
      </c>
      <c r="AD198" s="30" t="n">
        <v>1</v>
      </c>
    </row>
    <row r="199" customFormat="false" ht="15" hidden="false" customHeight="false" outlineLevel="0" collapsed="false">
      <c r="A199" s="21" t="s">
        <v>780</v>
      </c>
      <c r="B199" s="20" t="s">
        <v>768</v>
      </c>
      <c r="C199" s="20" t="s">
        <v>769</v>
      </c>
      <c r="D199" s="17" t="s">
        <v>770</v>
      </c>
      <c r="E199" s="17" t="s">
        <v>781</v>
      </c>
      <c r="F199" s="9" t="s">
        <v>782</v>
      </c>
      <c r="G199" s="21" t="s">
        <v>115</v>
      </c>
      <c r="H199" s="23" t="n">
        <v>0</v>
      </c>
      <c r="I199" s="23" t="n">
        <v>1</v>
      </c>
      <c r="J199" s="23" t="n">
        <v>6</v>
      </c>
      <c r="K199" s="23" t="n">
        <v>0</v>
      </c>
      <c r="L199" s="23" t="n">
        <v>0</v>
      </c>
      <c r="M199" s="24" t="n">
        <f aca="false">H199*README!$B$11</f>
        <v>0</v>
      </c>
      <c r="N199" s="24" t="n">
        <f aca="false">I199*README!$B$12</f>
        <v>0.45</v>
      </c>
      <c r="O199" s="24" t="n">
        <f aca="false">J199*README!$B$13</f>
        <v>2.4</v>
      </c>
      <c r="P199" s="24" t="n">
        <f aca="false">K199*README!$B$14</f>
        <v>0</v>
      </c>
      <c r="Q199" s="24" t="n">
        <f aca="false">L199*README!$B$15</f>
        <v>0</v>
      </c>
      <c r="R199" s="25" t="n">
        <f aca="false">SUM(M199:Q199)</f>
        <v>2.85</v>
      </c>
      <c r="S199" s="24" t="n">
        <f aca="false">H199*README!$C$11</f>
        <v>0</v>
      </c>
      <c r="T199" s="24" t="n">
        <f aca="false">I199*README!$C$12</f>
        <v>0.75</v>
      </c>
      <c r="U199" s="24" t="n">
        <f aca="false">J199*README!$C$13</f>
        <v>4.2</v>
      </c>
      <c r="V199" s="24" t="n">
        <f aca="false">K199*README!$C$14</f>
        <v>0</v>
      </c>
      <c r="W199" s="24" t="n">
        <f aca="false">L199*README!$C$15</f>
        <v>0</v>
      </c>
      <c r="X199" s="26" t="n">
        <f aca="false">SUM(S199:W199)</f>
        <v>4.95</v>
      </c>
      <c r="Y199" s="27"/>
      <c r="Z199" s="28" t="s">
        <v>127</v>
      </c>
      <c r="AA199" s="27"/>
      <c r="AB199" s="30" t="n">
        <v>1</v>
      </c>
      <c r="AC199" s="30" t="n">
        <v>1</v>
      </c>
      <c r="AD199" s="30" t="n">
        <v>1</v>
      </c>
    </row>
    <row r="200" customFormat="false" ht="15" hidden="false" customHeight="false" outlineLevel="0" collapsed="false">
      <c r="A200" s="21" t="s">
        <v>783</v>
      </c>
      <c r="B200" s="20" t="s">
        <v>768</v>
      </c>
      <c r="C200" s="20" t="s">
        <v>769</v>
      </c>
      <c r="D200" s="17" t="s">
        <v>770</v>
      </c>
      <c r="E200" s="17" t="s">
        <v>784</v>
      </c>
      <c r="F200" s="9" t="s">
        <v>785</v>
      </c>
      <c r="G200" s="21" t="s">
        <v>115</v>
      </c>
      <c r="H200" s="23" t="n">
        <v>1</v>
      </c>
      <c r="I200" s="23" t="n">
        <v>3</v>
      </c>
      <c r="J200" s="23" t="n">
        <v>4</v>
      </c>
      <c r="K200" s="23" t="n">
        <v>4</v>
      </c>
      <c r="L200" s="23" t="n">
        <v>0</v>
      </c>
      <c r="M200" s="24" t="n">
        <f aca="false">H200*README!$B$11</f>
        <v>0.55</v>
      </c>
      <c r="N200" s="24" t="n">
        <f aca="false">I200*README!$B$12</f>
        <v>1.35</v>
      </c>
      <c r="O200" s="24" t="n">
        <f aca="false">J200*README!$B$13</f>
        <v>1.6</v>
      </c>
      <c r="P200" s="24" t="n">
        <f aca="false">K200*README!$B$14</f>
        <v>2.6</v>
      </c>
      <c r="Q200" s="24" t="n">
        <f aca="false">L200*README!$B$15</f>
        <v>0</v>
      </c>
      <c r="R200" s="25" t="n">
        <f aca="false">SUM(M200:Q200)</f>
        <v>6.1</v>
      </c>
      <c r="S200" s="24" t="n">
        <f aca="false">H200*README!$C$11</f>
        <v>0.85</v>
      </c>
      <c r="T200" s="24" t="n">
        <f aca="false">I200*README!$C$12</f>
        <v>2.25</v>
      </c>
      <c r="U200" s="24" t="n">
        <f aca="false">J200*README!$C$13</f>
        <v>2.8</v>
      </c>
      <c r="V200" s="24" t="n">
        <f aca="false">K200*README!$C$14</f>
        <v>3.6</v>
      </c>
      <c r="W200" s="24" t="n">
        <f aca="false">L200*README!$C$15</f>
        <v>0</v>
      </c>
      <c r="X200" s="26" t="n">
        <f aca="false">SUM(S200:W200)</f>
        <v>9.5</v>
      </c>
      <c r="Y200" s="27"/>
      <c r="Z200" s="28" t="s">
        <v>104</v>
      </c>
      <c r="AA200" s="27"/>
      <c r="AB200" s="30" t="n">
        <v>1</v>
      </c>
      <c r="AC200" s="30" t="n">
        <v>1</v>
      </c>
      <c r="AD200" s="30" t="n">
        <v>0</v>
      </c>
    </row>
    <row r="201" customFormat="false" ht="15" hidden="false" customHeight="false" outlineLevel="0" collapsed="false">
      <c r="A201" s="21" t="s">
        <v>786</v>
      </c>
      <c r="B201" s="20" t="s">
        <v>768</v>
      </c>
      <c r="C201" s="20" t="s">
        <v>769</v>
      </c>
      <c r="D201" s="17" t="s">
        <v>770</v>
      </c>
      <c r="E201" s="20" t="s">
        <v>787</v>
      </c>
      <c r="F201" s="9" t="s">
        <v>788</v>
      </c>
      <c r="G201" s="21" t="s">
        <v>115</v>
      </c>
      <c r="H201" s="23" t="n">
        <v>0</v>
      </c>
      <c r="I201" s="23" t="n">
        <v>0</v>
      </c>
      <c r="J201" s="23" t="n">
        <v>0</v>
      </c>
      <c r="K201" s="23" t="n">
        <v>30</v>
      </c>
      <c r="L201" s="23" t="n">
        <v>0</v>
      </c>
      <c r="M201" s="24" t="n">
        <f aca="false">H201*README!$B$11</f>
        <v>0</v>
      </c>
      <c r="N201" s="24" t="n">
        <f aca="false">I201*README!$B$12</f>
        <v>0</v>
      </c>
      <c r="O201" s="24" t="n">
        <f aca="false">J201*README!$B$13</f>
        <v>0</v>
      </c>
      <c r="P201" s="24" t="n">
        <f aca="false">K201*README!$B$14</f>
        <v>19.5</v>
      </c>
      <c r="Q201" s="24" t="n">
        <f aca="false">L201*README!$B$15</f>
        <v>0</v>
      </c>
      <c r="R201" s="25" t="n">
        <f aca="false">SUM(M201:Q201)</f>
        <v>19.5</v>
      </c>
      <c r="S201" s="24" t="n">
        <f aca="false">H201*README!$C$11</f>
        <v>0</v>
      </c>
      <c r="T201" s="24" t="n">
        <f aca="false">I201*README!$C$12</f>
        <v>0</v>
      </c>
      <c r="U201" s="24" t="n">
        <f aca="false">J201*README!$C$13</f>
        <v>0</v>
      </c>
      <c r="V201" s="24" t="n">
        <f aca="false">K201*README!$C$14</f>
        <v>27</v>
      </c>
      <c r="W201" s="24" t="n">
        <f aca="false">L201*README!$C$15</f>
        <v>0</v>
      </c>
      <c r="X201" s="26" t="n">
        <f aca="false">SUM(S201:W201)</f>
        <v>27</v>
      </c>
      <c r="Y201" s="27"/>
      <c r="Z201" s="28" t="s">
        <v>153</v>
      </c>
      <c r="AA201" s="27" t="s">
        <v>789</v>
      </c>
      <c r="AB201" s="30" t="n">
        <v>1</v>
      </c>
      <c r="AC201" s="30" t="n">
        <v>1</v>
      </c>
      <c r="AD201" s="30" t="n">
        <v>0</v>
      </c>
    </row>
    <row r="202" customFormat="false" ht="15" hidden="false" customHeight="false" outlineLevel="0" collapsed="false">
      <c r="A202" s="21" t="s">
        <v>790</v>
      </c>
      <c r="B202" s="20" t="s">
        <v>768</v>
      </c>
      <c r="C202" s="20" t="s">
        <v>769</v>
      </c>
      <c r="D202" s="17" t="s">
        <v>770</v>
      </c>
      <c r="E202" s="20" t="s">
        <v>791</v>
      </c>
      <c r="F202" s="9" t="s">
        <v>792</v>
      </c>
      <c r="G202" s="21" t="s">
        <v>98</v>
      </c>
      <c r="H202" s="23" t="n">
        <v>8</v>
      </c>
      <c r="I202" s="23" t="n">
        <v>4</v>
      </c>
      <c r="J202" s="23" t="n">
        <v>0</v>
      </c>
      <c r="K202" s="23" t="n">
        <v>0</v>
      </c>
      <c r="L202" s="23" t="n">
        <v>0</v>
      </c>
      <c r="M202" s="24" t="n">
        <f aca="false">H202*README!$B$11</f>
        <v>4.4</v>
      </c>
      <c r="N202" s="24" t="n">
        <f aca="false">I202*README!$B$12</f>
        <v>1.8</v>
      </c>
      <c r="O202" s="24" t="n">
        <f aca="false">J202*README!$B$13</f>
        <v>0</v>
      </c>
      <c r="P202" s="24" t="n">
        <f aca="false">K202*README!$B$14</f>
        <v>0</v>
      </c>
      <c r="Q202" s="24" t="n">
        <f aca="false">L202*README!$B$15</f>
        <v>0</v>
      </c>
      <c r="R202" s="25" t="n">
        <f aca="false">SUM(M202:Q202)</f>
        <v>6.2</v>
      </c>
      <c r="S202" s="24" t="n">
        <f aca="false">H202*README!$C$11</f>
        <v>6.8</v>
      </c>
      <c r="T202" s="24" t="n">
        <f aca="false">I202*README!$C$12</f>
        <v>3</v>
      </c>
      <c r="U202" s="24" t="n">
        <f aca="false">J202*README!$C$13</f>
        <v>0</v>
      </c>
      <c r="V202" s="24" t="n">
        <f aca="false">K202*README!$C$14</f>
        <v>0</v>
      </c>
      <c r="W202" s="24" t="n">
        <f aca="false">L202*README!$C$15</f>
        <v>0</v>
      </c>
      <c r="X202" s="26" t="n">
        <f aca="false">SUM(S202:W202)</f>
        <v>9.8</v>
      </c>
      <c r="Y202" s="27"/>
      <c r="Z202" s="28" t="s">
        <v>793</v>
      </c>
      <c r="AA202" s="27"/>
      <c r="AB202" s="30" t="n">
        <v>1</v>
      </c>
      <c r="AC202" s="30" t="n">
        <v>1</v>
      </c>
      <c r="AD202" s="30" t="n"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6"/>
    <col collapsed="false" customWidth="true" hidden="false" outlineLevel="0" max="9" min="3" style="0" width="12"/>
  </cols>
  <sheetData>
    <row r="1" customFormat="false" ht="24" hidden="false" customHeight="true" outlineLevel="0" collapsed="false">
      <c r="A1" s="31" t="s">
        <v>794</v>
      </c>
      <c r="B1" s="31"/>
      <c r="C1" s="31"/>
      <c r="D1" s="31"/>
      <c r="E1" s="31"/>
      <c r="F1" s="31"/>
      <c r="G1" s="31"/>
      <c r="H1" s="31"/>
      <c r="I1" s="31"/>
    </row>
    <row r="3" customFormat="false" ht="15" hidden="false" customHeight="false" outlineLevel="0" collapsed="false">
      <c r="A3" s="13" t="s">
        <v>63</v>
      </c>
      <c r="B3" s="12" t="s">
        <v>795</v>
      </c>
      <c r="C3" s="13" t="s">
        <v>796</v>
      </c>
      <c r="D3" s="13" t="s">
        <v>797</v>
      </c>
      <c r="E3" s="13" t="s">
        <v>798</v>
      </c>
      <c r="F3" s="13" t="s">
        <v>799</v>
      </c>
      <c r="G3" s="13" t="s">
        <v>800</v>
      </c>
      <c r="H3" s="13" t="s">
        <v>801</v>
      </c>
      <c r="I3" s="12" t="s">
        <v>802</v>
      </c>
    </row>
    <row r="4" customFormat="false" ht="15" hidden="false" customHeight="false" outlineLevel="0" collapsed="false">
      <c r="A4" s="21" t="s">
        <v>93</v>
      </c>
      <c r="B4" s="17" t="s">
        <v>803</v>
      </c>
      <c r="C4" s="32" t="n">
        <f aca="false">COUNTIF(Modules!B2:B202,A4)</f>
        <v>23</v>
      </c>
      <c r="D4" s="33" t="n">
        <f aca="false">SUMPRODUCT((Modules!$B$2:$B$202=A4)*(Modules!$H$2:$H$202+Modules!$I$2:$I$202+Modules!$J$2:$J$202+Modules!$K$2:$K$202+Modules!$L$2:$L$202))</f>
        <v>225.5</v>
      </c>
      <c r="E4" s="34" t="n">
        <f aca="false">SUMIF(Modules!$B$2:$B$202,A4,Modules!$R$2:$R$202)</f>
        <v>109.775</v>
      </c>
      <c r="F4" s="35" t="n">
        <f aca="false">SUMIF(Modules!$B$2:$B$202,A4,Modules!$X$2:$X$202)</f>
        <v>175.475</v>
      </c>
      <c r="G4" s="36" t="n">
        <f aca="false">E4/(README!$B$20*3)</f>
        <v>0.762326388888889</v>
      </c>
      <c r="H4" s="36" t="n">
        <f aca="false">F4/(README!$B$20*3)</f>
        <v>1.21857638888889</v>
      </c>
      <c r="I4" s="37" t="n">
        <f aca="false">E4/SUM($E$4:$E$11)</f>
        <v>0.0804757802906732</v>
      </c>
    </row>
    <row r="5" customFormat="false" ht="15" hidden="false" customHeight="false" outlineLevel="0" collapsed="false">
      <c r="A5" s="21" t="s">
        <v>185</v>
      </c>
      <c r="B5" s="17" t="s">
        <v>804</v>
      </c>
      <c r="C5" s="32" t="n">
        <f aca="false">COUNTIF(Modules!B2:B202,A5)</f>
        <v>54</v>
      </c>
      <c r="D5" s="33" t="n">
        <f aca="false">SUMPRODUCT((Modules!$B$2:$B$202=A5)*(Modules!$H$2:$H$202+Modules!$I$2:$I$202+Modules!$J$2:$J$202+Modules!$K$2:$K$202+Modules!$L$2:$L$202))</f>
        <v>816</v>
      </c>
      <c r="E5" s="34" t="n">
        <f aca="false">SUMIF(Modules!$B$2:$B$202,A5,Modules!$R$2:$R$202)</f>
        <v>447.55</v>
      </c>
      <c r="F5" s="35" t="n">
        <f aca="false">SUMIF(Modules!$B$2:$B$202,A5,Modules!$X$2:$X$202)</f>
        <v>672.05</v>
      </c>
      <c r="G5" s="36" t="n">
        <f aca="false">E5/(README!$B$20*3)</f>
        <v>3.10798611111111</v>
      </c>
      <c r="H5" s="36" t="n">
        <f aca="false">F5/(README!$B$20*3)</f>
        <v>4.66701388888889</v>
      </c>
      <c r="I5" s="37" t="n">
        <f aca="false">E5/SUM($E$4:$E$11)</f>
        <v>0.328097795209208</v>
      </c>
    </row>
    <row r="6" customFormat="false" ht="15" hidden="false" customHeight="false" outlineLevel="0" collapsed="false">
      <c r="A6" s="21" t="s">
        <v>378</v>
      </c>
      <c r="B6" s="17" t="s">
        <v>805</v>
      </c>
      <c r="C6" s="32" t="n">
        <f aca="false">COUNTIF(Modules!B2:B202,A6)</f>
        <v>15</v>
      </c>
      <c r="D6" s="33" t="n">
        <f aca="false">SUMPRODUCT((Modules!$B$2:$B$202=A6)*(Modules!$H$2:$H$202+Modules!$I$2:$I$202+Modules!$J$2:$J$202+Modules!$K$2:$K$202+Modules!$L$2:$L$202))</f>
        <v>254</v>
      </c>
      <c r="E6" s="34" t="n">
        <f aca="false">SUMIF(Modules!$B$2:$B$202,A6,Modules!$R$2:$R$202)</f>
        <v>124.25</v>
      </c>
      <c r="F6" s="35" t="n">
        <f aca="false">SUMIF(Modules!$B$2:$B$202,A6,Modules!$X$2:$X$202)</f>
        <v>197.2</v>
      </c>
      <c r="G6" s="36" t="n">
        <f aca="false">E6/(README!$B$20*3)</f>
        <v>0.862847222222222</v>
      </c>
      <c r="H6" s="36" t="n">
        <f aca="false">F6/(README!$B$20*3)</f>
        <v>1.36944444444444</v>
      </c>
      <c r="I6" s="37" t="n">
        <f aca="false">E6/SUM($E$4:$E$11)</f>
        <v>0.0910873668969815</v>
      </c>
    </row>
    <row r="7" customFormat="false" ht="15" hidden="false" customHeight="false" outlineLevel="0" collapsed="false">
      <c r="A7" s="21" t="s">
        <v>431</v>
      </c>
      <c r="B7" s="17" t="s">
        <v>806</v>
      </c>
      <c r="C7" s="32" t="n">
        <f aca="false">COUNTIF(Modules!B2:B202,A7)</f>
        <v>15</v>
      </c>
      <c r="D7" s="33" t="n">
        <f aca="false">SUMPRODUCT((Modules!$B$2:$B$202=A7)*(Modules!$H$2:$H$202+Modules!$I$2:$I$202+Modules!$J$2:$J$202+Modules!$K$2:$K$202+Modules!$L$2:$L$202))</f>
        <v>253</v>
      </c>
      <c r="E7" s="34" t="n">
        <f aca="false">SUMIF(Modules!$B$2:$B$202,A7,Modules!$R$2:$R$202)</f>
        <v>117.15</v>
      </c>
      <c r="F7" s="35" t="n">
        <f aca="false">SUMIF(Modules!$B$2:$B$202,A7,Modules!$X$2:$X$202)</f>
        <v>191.35</v>
      </c>
      <c r="G7" s="36" t="n">
        <f aca="false">E7/(README!$B$20*3)</f>
        <v>0.813541666666667</v>
      </c>
      <c r="H7" s="36" t="n">
        <f aca="false">F7/(README!$B$20*3)</f>
        <v>1.32881944444444</v>
      </c>
      <c r="I7" s="37" t="n">
        <f aca="false">E7/SUM($E$4:$E$11)</f>
        <v>0.0858823745028682</v>
      </c>
    </row>
    <row r="8" customFormat="false" ht="15" hidden="false" customHeight="false" outlineLevel="0" collapsed="false">
      <c r="A8" s="21" t="s">
        <v>480</v>
      </c>
      <c r="B8" s="17" t="s">
        <v>807</v>
      </c>
      <c r="C8" s="32" t="n">
        <f aca="false">COUNTIF(Modules!B2:B202,A8)</f>
        <v>41</v>
      </c>
      <c r="D8" s="33" t="n">
        <f aca="false">SUMPRODUCT((Modules!$B$2:$B$202=A8)*(Modules!$H$2:$H$202+Modules!$I$2:$I$202+Modules!$J$2:$J$202+Modules!$K$2:$K$202+Modules!$L$2:$L$202))</f>
        <v>551</v>
      </c>
      <c r="E8" s="34" t="n">
        <f aca="false">SUMIF(Modules!$B$2:$B$202,A8,Modules!$R$2:$R$202)</f>
        <v>249.1</v>
      </c>
      <c r="F8" s="35" t="n">
        <f aca="false">SUMIF(Modules!$B$2:$B$202,A8,Modules!$X$2:$X$202)</f>
        <v>412.6</v>
      </c>
      <c r="G8" s="36" t="n">
        <f aca="false">E8/(README!$B$20*3)</f>
        <v>1.72986111111111</v>
      </c>
      <c r="H8" s="36" t="n">
        <f aca="false">F8/(README!$B$20*3)</f>
        <v>2.86527777777778</v>
      </c>
      <c r="I8" s="37" t="n">
        <f aca="false">E8/SUM($E$4:$E$11)</f>
        <v>0.182614592306142</v>
      </c>
    </row>
    <row r="9" customFormat="false" ht="15" hidden="false" customHeight="false" outlineLevel="0" collapsed="false">
      <c r="A9" s="21" t="s">
        <v>612</v>
      </c>
      <c r="B9" s="17" t="s">
        <v>808</v>
      </c>
      <c r="C9" s="32" t="n">
        <f aca="false">COUNTIF(Modules!B2:B202,A9)</f>
        <v>19</v>
      </c>
      <c r="D9" s="33" t="n">
        <f aca="false">SUMPRODUCT((Modules!$B$2:$B$202=A9)*(Modules!$H$2:$H$202+Modules!$I$2:$I$202+Modules!$J$2:$J$202+Modules!$K$2:$K$202+Modules!$L$2:$L$202))</f>
        <v>232</v>
      </c>
      <c r="E9" s="34" t="n">
        <f aca="false">SUMIF(Modules!$B$2:$B$202,A9,Modules!$R$2:$R$202)</f>
        <v>103.25</v>
      </c>
      <c r="F9" s="35" t="n">
        <f aca="false">SUMIF(Modules!$B$2:$B$202,A9,Modules!$X$2:$X$202)</f>
        <v>170.75</v>
      </c>
      <c r="G9" s="36" t="n">
        <f aca="false">E9/(README!$B$20*3)</f>
        <v>0.717013888888889</v>
      </c>
      <c r="H9" s="36" t="n">
        <f aca="false">F9/(README!$B$20*3)</f>
        <v>1.18576388888889</v>
      </c>
      <c r="I9" s="37" t="n">
        <f aca="false">E9/SUM($E$4:$E$11)</f>
        <v>0.0756923189707311</v>
      </c>
    </row>
    <row r="10" customFormat="false" ht="15" hidden="false" customHeight="false" outlineLevel="0" collapsed="false">
      <c r="A10" s="21" t="s">
        <v>678</v>
      </c>
      <c r="B10" s="17" t="s">
        <v>809</v>
      </c>
      <c r="C10" s="32" t="n">
        <f aca="false">COUNTIF(Modules!B2:B202,A10)</f>
        <v>27</v>
      </c>
      <c r="D10" s="33" t="n">
        <f aca="false">SUMPRODUCT((Modules!$B$2:$B$202=A10)*(Modules!$H$2:$H$202+Modules!$I$2:$I$202+Modules!$J$2:$J$202+Modules!$K$2:$K$202+Modules!$L$2:$L$202))</f>
        <v>325</v>
      </c>
      <c r="E10" s="34" t="n">
        <f aca="false">SUMIF(Modules!$B$2:$B$202,A10,Modules!$R$2:$R$202)</f>
        <v>157.85</v>
      </c>
      <c r="F10" s="35" t="n">
        <f aca="false">SUMIF(Modules!$B$2:$B$202,A10,Modules!$X$2:$X$202)</f>
        <v>248</v>
      </c>
      <c r="G10" s="36" t="n">
        <f aca="false">E10/(README!$B$20*3)</f>
        <v>1.09618055555556</v>
      </c>
      <c r="H10" s="36" t="n">
        <f aca="false">F10/(README!$B$20*3)</f>
        <v>1.72222222222222</v>
      </c>
      <c r="I10" s="37" t="n">
        <f aca="false">E10/SUM($E$4:$E$11)</f>
        <v>0.115719443578982</v>
      </c>
    </row>
    <row r="11" customFormat="false" ht="15" hidden="false" customHeight="false" outlineLevel="0" collapsed="false">
      <c r="A11" s="21" t="s">
        <v>768</v>
      </c>
      <c r="B11" s="17" t="s">
        <v>810</v>
      </c>
      <c r="C11" s="32" t="n">
        <f aca="false">COUNTIF(Modules!B2:B202,A11)</f>
        <v>7</v>
      </c>
      <c r="D11" s="33" t="n">
        <f aca="false">SUMPRODUCT((Modules!$B$2:$B$202=A11)*(Modules!$H$2:$H$202+Modules!$I$2:$I$202+Modules!$J$2:$J$202+Modules!$K$2:$K$202+Modules!$L$2:$L$202))</f>
        <v>107</v>
      </c>
      <c r="E11" s="34" t="n">
        <f aca="false">SUMIF(Modules!$B$2:$B$202,A11,Modules!$R$2:$R$202)</f>
        <v>55.15</v>
      </c>
      <c r="F11" s="35" t="n">
        <f aca="false">SUMIF(Modules!$B$2:$B$202,A11,Modules!$X$2:$X$202)</f>
        <v>85.55</v>
      </c>
      <c r="G11" s="36" t="n">
        <f aca="false">E11/(README!$B$20*3)</f>
        <v>0.382986111111111</v>
      </c>
      <c r="H11" s="36" t="n">
        <f aca="false">F11/(README!$B$20*3)</f>
        <v>0.594097222222222</v>
      </c>
      <c r="I11" s="37" t="n">
        <f aca="false">E11/SUM($E$4:$E$11)</f>
        <v>0.0404303282444147</v>
      </c>
    </row>
    <row r="12" customFormat="false" ht="15" hidden="false" customHeight="false" outlineLevel="0" collapsed="false">
      <c r="A12" s="38" t="s">
        <v>811</v>
      </c>
      <c r="B12" s="39"/>
      <c r="C12" s="40" t="n">
        <f aca="false">SUM(C4:C11)</f>
        <v>201</v>
      </c>
      <c r="D12" s="41" t="n">
        <f aca="false">SUM(D4:D11)</f>
        <v>2763.5</v>
      </c>
      <c r="E12" s="41" t="n">
        <f aca="false">SUM(E4:E11)</f>
        <v>1364.075</v>
      </c>
      <c r="F12" s="41" t="n">
        <f aca="false">SUM(F4:F11)</f>
        <v>2152.975</v>
      </c>
      <c r="G12" s="41" t="n">
        <f aca="false">SUM(G4:G11)</f>
        <v>9.47274305555556</v>
      </c>
      <c r="H12" s="41" t="n">
        <f aca="false">SUM(H4:H11)</f>
        <v>14.9512152777778</v>
      </c>
      <c r="I12" s="42" t="n">
        <f aca="false">SUM(I4:I11)</f>
        <v>1</v>
      </c>
    </row>
    <row r="14" customFormat="false" ht="11.9" hidden="false" customHeight="false" outlineLevel="0" collapsed="false">
      <c r="A14" s="43" t="s">
        <v>812</v>
      </c>
      <c r="B14" s="43"/>
      <c r="C14" s="43"/>
      <c r="D14" s="43"/>
      <c r="E14" s="43"/>
      <c r="F14" s="43"/>
      <c r="G14" s="43"/>
      <c r="H14" s="43"/>
      <c r="I14" s="43"/>
    </row>
    <row r="15" customFormat="false" ht="11.9" hidden="false" customHeight="false" outlineLevel="0" collapsed="false">
      <c r="A15" s="43" t="s">
        <v>813</v>
      </c>
      <c r="B15" s="43"/>
      <c r="C15" s="43"/>
      <c r="D15" s="43"/>
      <c r="E15" s="43"/>
      <c r="F15" s="43"/>
      <c r="G15" s="43"/>
      <c r="H15" s="43"/>
      <c r="I15" s="43"/>
    </row>
  </sheetData>
  <mergeCells count="3">
    <mergeCell ref="A1:I1"/>
    <mergeCell ref="A14:I14"/>
    <mergeCell ref="A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7" min="2" style="0" width="14"/>
  </cols>
  <sheetData>
    <row r="1" customFormat="false" ht="24" hidden="false" customHeight="true" outlineLevel="0" collapsed="false">
      <c r="A1" s="31" t="s">
        <v>814</v>
      </c>
      <c r="B1" s="31"/>
      <c r="C1" s="31"/>
      <c r="D1" s="31"/>
      <c r="E1" s="31"/>
      <c r="F1" s="31"/>
      <c r="G1" s="31"/>
    </row>
    <row r="2" customFormat="false" ht="12.65" hidden="false" customHeight="false" outlineLevel="0" collapsed="false">
      <c r="A2" s="44" t="s">
        <v>815</v>
      </c>
      <c r="B2" s="44"/>
      <c r="C2" s="44"/>
      <c r="D2" s="44"/>
      <c r="E2" s="44"/>
      <c r="F2" s="44"/>
      <c r="G2" s="44"/>
    </row>
    <row r="4" customFormat="false" ht="23.85" hidden="false" customHeight="false" outlineLevel="0" collapsed="false">
      <c r="A4" s="12" t="s">
        <v>14</v>
      </c>
      <c r="B4" s="13" t="s">
        <v>816</v>
      </c>
      <c r="C4" s="13" t="s">
        <v>817</v>
      </c>
      <c r="D4" s="13" t="s">
        <v>818</v>
      </c>
      <c r="E4" s="12" t="s">
        <v>819</v>
      </c>
      <c r="F4" s="13" t="s">
        <v>820</v>
      </c>
      <c r="G4" s="13" t="s">
        <v>821</v>
      </c>
    </row>
    <row r="5" customFormat="false" ht="15" hidden="false" customHeight="false" outlineLevel="0" collapsed="false">
      <c r="A5" s="45" t="s">
        <v>822</v>
      </c>
      <c r="B5" s="33" t="n">
        <f aca="false">SUM(Modules!H2:H202)</f>
        <v>323.5</v>
      </c>
      <c r="C5" s="34" t="n">
        <f aca="false">SUM(Modules!M2:M202)</f>
        <v>177.925</v>
      </c>
      <c r="D5" s="35" t="n">
        <f aca="false">SUM(Modules!S2:S202)</f>
        <v>274.975</v>
      </c>
      <c r="E5" s="32" t="n">
        <f aca="false">README!$B$20</f>
        <v>48</v>
      </c>
      <c r="F5" s="36" t="n">
        <f aca="false">C5/(E5*README!$B$21)</f>
        <v>3.70677083333333</v>
      </c>
      <c r="G5" s="36" t="n">
        <f aca="false">D5/(E5*README!$B$21)</f>
        <v>5.72864583333333</v>
      </c>
    </row>
    <row r="6" customFormat="false" ht="15" hidden="false" customHeight="false" outlineLevel="0" collapsed="false">
      <c r="A6" s="45" t="s">
        <v>823</v>
      </c>
      <c r="B6" s="33" t="n">
        <f aca="false">SUM(Modules!I2:I202)</f>
        <v>662</v>
      </c>
      <c r="C6" s="34" t="n">
        <f aca="false">SUM(Modules!N2:N202)</f>
        <v>297.9</v>
      </c>
      <c r="D6" s="35" t="n">
        <f aca="false">SUM(Modules!T2:T202)</f>
        <v>496.5</v>
      </c>
      <c r="E6" s="32" t="n">
        <f aca="false">README!$B$20</f>
        <v>48</v>
      </c>
      <c r="F6" s="36" t="n">
        <f aca="false">C6/(E6*README!$B$22)</f>
        <v>6.20625</v>
      </c>
      <c r="G6" s="36" t="n">
        <f aca="false">D6/(E6*README!$B$22)</f>
        <v>10.34375</v>
      </c>
    </row>
    <row r="7" customFormat="false" ht="15" hidden="false" customHeight="false" outlineLevel="0" collapsed="false">
      <c r="A7" s="45" t="s">
        <v>824</v>
      </c>
      <c r="B7" s="33" t="n">
        <f aca="false">SUM(Modules!J2:J202)</f>
        <v>1133</v>
      </c>
      <c r="C7" s="34" t="n">
        <f aca="false">SUM(Modules!O2:O202)</f>
        <v>453.2</v>
      </c>
      <c r="D7" s="35" t="n">
        <f aca="false">SUM(Modules!U2:U202)</f>
        <v>793.1</v>
      </c>
      <c r="E7" s="32" t="n">
        <f aca="false">README!$B$20</f>
        <v>48</v>
      </c>
      <c r="F7" s="36" t="n">
        <f aca="false">C7/(E7*README!$B$23)</f>
        <v>9.44166666666667</v>
      </c>
      <c r="G7" s="36" t="n">
        <f aca="false">D7/(E7*README!$B$23)</f>
        <v>16.5229166666667</v>
      </c>
    </row>
    <row r="8" customFormat="false" ht="15" hidden="false" customHeight="false" outlineLevel="0" collapsed="false">
      <c r="A8" s="45" t="s">
        <v>825</v>
      </c>
      <c r="B8" s="33" t="n">
        <f aca="false">SUM(Modules!K2:K202)</f>
        <v>566</v>
      </c>
      <c r="C8" s="34" t="n">
        <f aca="false">SUM(Modules!P2:P202)</f>
        <v>367.9</v>
      </c>
      <c r="D8" s="35" t="n">
        <f aca="false">SUM(Modules!V2:V202)</f>
        <v>509.4</v>
      </c>
      <c r="E8" s="32" t="n">
        <f aca="false">README!$B$20</f>
        <v>48</v>
      </c>
      <c r="F8" s="46" t="s">
        <v>826</v>
      </c>
      <c r="G8" s="46" t="s">
        <v>826</v>
      </c>
    </row>
    <row r="9" customFormat="false" ht="15" hidden="false" customHeight="false" outlineLevel="0" collapsed="false">
      <c r="A9" s="45" t="s">
        <v>827</v>
      </c>
      <c r="B9" s="33" t="n">
        <f aca="false">SUM(Modules!L2:L202)</f>
        <v>79</v>
      </c>
      <c r="C9" s="34" t="n">
        <f aca="false">SUM(Modules!Q2:Q202)</f>
        <v>67.15</v>
      </c>
      <c r="D9" s="35" t="n">
        <f aca="false">SUM(Modules!W2:W202)</f>
        <v>79</v>
      </c>
      <c r="E9" s="47" t="s">
        <v>828</v>
      </c>
      <c r="F9" s="46" t="s">
        <v>829</v>
      </c>
      <c r="G9" s="46" t="s">
        <v>829</v>
      </c>
    </row>
    <row r="11" customFormat="false" ht="15" hidden="false" customHeight="false" outlineLevel="0" collapsed="false">
      <c r="A11" s="38" t="s">
        <v>830</v>
      </c>
      <c r="B11" s="41" t="n">
        <f aca="false">SUM(B5:B7)</f>
        <v>2118.5</v>
      </c>
      <c r="C11" s="41" t="n">
        <f aca="false">SUM(C5:C7)</f>
        <v>929.025</v>
      </c>
      <c r="D11" s="41" t="n">
        <f aca="false">SUM(D5:D7)</f>
        <v>1564.575</v>
      </c>
      <c r="E11" s="48"/>
      <c r="F11" s="48"/>
      <c r="G11" s="48"/>
    </row>
    <row r="13" customFormat="false" ht="14.9" hidden="false" customHeight="false" outlineLevel="0" collapsed="false">
      <c r="A13" s="49" t="s">
        <v>831</v>
      </c>
      <c r="B13" s="49"/>
      <c r="C13" s="49"/>
      <c r="D13" s="49"/>
      <c r="E13" s="49"/>
      <c r="F13" s="49"/>
      <c r="G13" s="49"/>
    </row>
    <row r="14" customFormat="false" ht="14.9" hidden="false" customHeight="false" outlineLevel="0" collapsed="false">
      <c r="A14" s="50" t="str">
        <f aca="false">CONCATENATE("樂觀情境完整車最快時程 = ", TEXT(MAX(F5:F7), "0.0"), " 年（瓶頸角色決定）")</f>
        <v>樂觀情境完整車最快時程 = 9.4 年（瓶頸角色決定）</v>
      </c>
      <c r="B14" s="50"/>
      <c r="C14" s="50"/>
      <c r="D14" s="50"/>
      <c r="E14" s="50"/>
      <c r="F14" s="50"/>
      <c r="G14" s="50"/>
    </row>
    <row r="15" customFormat="false" ht="14.9" hidden="false" customHeight="false" outlineLevel="0" collapsed="false">
      <c r="A15" s="49" t="str">
        <f aca="false">CONCATENATE("保守情境完整車最久時程 = ", TEXT(MAX(G5:G7), "0.0"), " 年（瓶頸角色決定）")</f>
        <v>保守情境完整車最久時程 = 16.5 年（瓶頸角色決定）</v>
      </c>
      <c r="B15" s="49"/>
      <c r="C15" s="49"/>
      <c r="D15" s="49"/>
      <c r="E15" s="49"/>
      <c r="F15" s="49"/>
      <c r="G15" s="49"/>
    </row>
    <row r="17" customFormat="false" ht="12.65" hidden="false" customHeight="false" outlineLevel="0" collapsed="false">
      <c r="A17" s="51" t="s">
        <v>832</v>
      </c>
      <c r="B17" s="51"/>
      <c r="C17" s="51"/>
      <c r="D17" s="51"/>
      <c r="E17" s="51"/>
      <c r="F17" s="51"/>
      <c r="G17" s="51"/>
    </row>
    <row r="18" customFormat="false" ht="12.65" hidden="false" customHeight="false" outlineLevel="0" collapsed="false">
      <c r="A18" s="52" t="str">
        <f aca="false">CONCATENATE("  Opt 情境需要 ", TEXT(C8/README!$B$20, "0.0"), " 個 curator-year， Cons 情境需要 ", TEXT(D8/README!$B$20, "0.0"), " 個 curator-year")</f>
        <v>  Opt 情境需要 7.7 個 curator-year， Cons 情境需要 10.6 個 curator-year</v>
      </c>
      <c r="B18" s="52"/>
      <c r="C18" s="52"/>
      <c r="D18" s="52"/>
      <c r="E18" s="52"/>
      <c r="F18" s="52"/>
      <c r="G18" s="52"/>
    </row>
  </sheetData>
  <mergeCells count="7">
    <mergeCell ref="A1:G1"/>
    <mergeCell ref="A2:G2"/>
    <mergeCell ref="A13:G13"/>
    <mergeCell ref="A14:G14"/>
    <mergeCell ref="A15:G15"/>
    <mergeCell ref="A17:G17"/>
    <mergeCell ref="A18:G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8" min="2" style="0" width="14"/>
  </cols>
  <sheetData>
    <row r="1" customFormat="false" ht="24" hidden="false" customHeight="true" outlineLevel="0" collapsed="false">
      <c r="A1" s="31" t="s">
        <v>833</v>
      </c>
      <c r="B1" s="31"/>
      <c r="C1" s="31"/>
      <c r="D1" s="31"/>
      <c r="E1" s="31"/>
      <c r="F1" s="31"/>
      <c r="G1" s="31"/>
      <c r="H1" s="31"/>
    </row>
    <row r="3" customFormat="false" ht="17.35" hidden="false" customHeight="false" outlineLevel="0" collapsed="false">
      <c r="A3" s="3" t="s">
        <v>834</v>
      </c>
    </row>
    <row r="4" customFormat="false" ht="12.65" hidden="false" customHeight="false" outlineLevel="0" collapsed="false">
      <c r="A4" s="10" t="s">
        <v>835</v>
      </c>
      <c r="B4" s="53" t="s">
        <v>836</v>
      </c>
      <c r="C4" s="53"/>
      <c r="D4" s="53"/>
      <c r="E4" s="53"/>
      <c r="F4" s="53"/>
      <c r="G4" s="53"/>
      <c r="H4" s="53"/>
    </row>
    <row r="5" customFormat="false" ht="12.65" hidden="false" customHeight="false" outlineLevel="0" collapsed="false">
      <c r="A5" s="10" t="s">
        <v>837</v>
      </c>
      <c r="B5" s="53" t="s">
        <v>838</v>
      </c>
      <c r="C5" s="53"/>
      <c r="D5" s="53"/>
      <c r="E5" s="53"/>
      <c r="F5" s="53"/>
      <c r="G5" s="53"/>
      <c r="H5" s="53"/>
    </row>
    <row r="6" customFormat="false" ht="12.65" hidden="false" customHeight="false" outlineLevel="0" collapsed="false">
      <c r="A6" s="10" t="s">
        <v>839</v>
      </c>
      <c r="B6" s="54" t="s">
        <v>840</v>
      </c>
      <c r="C6" s="54"/>
      <c r="D6" s="54"/>
      <c r="E6" s="54"/>
      <c r="F6" s="54"/>
      <c r="G6" s="54"/>
      <c r="H6" s="54"/>
    </row>
    <row r="9" customFormat="false" ht="23.85" hidden="false" customHeight="false" outlineLevel="0" collapsed="false">
      <c r="A9" s="12" t="s">
        <v>841</v>
      </c>
      <c r="B9" s="12" t="s">
        <v>842</v>
      </c>
      <c r="C9" s="13" t="s">
        <v>816</v>
      </c>
      <c r="D9" s="13" t="s">
        <v>843</v>
      </c>
      <c r="E9" s="13" t="s">
        <v>844</v>
      </c>
      <c r="F9" s="13" t="s">
        <v>845</v>
      </c>
      <c r="G9" s="13" t="s">
        <v>846</v>
      </c>
      <c r="H9" s="12" t="s">
        <v>847</v>
      </c>
    </row>
    <row r="10" customFormat="false" ht="15" hidden="false" customHeight="false" outlineLevel="0" collapsed="false">
      <c r="A10" s="55" t="s">
        <v>848</v>
      </c>
      <c r="B10" s="56" t="n">
        <f aca="false">SUM(Modules!AB2:AB202)</f>
        <v>201</v>
      </c>
      <c r="C10" s="33" t="n">
        <f aca="false">SUMPRODUCT(Modules!AB2:AB202*(Modules!H2:H202+Modules!I2:I202+Modules!J2:J202+Modules!K2:K202+Modules!L2:L202))</f>
        <v>2763.5</v>
      </c>
      <c r="D10" s="57" t="n">
        <f aca="false">SUMPRODUCT(Modules!AB2:AB202*Modules!R2:R202)</f>
        <v>1364.075</v>
      </c>
      <c r="E10" s="58" t="n">
        <f aca="false">SUMPRODUCT(Modules!AB2:AB202*Modules!X2:X202)</f>
        <v>2152.975</v>
      </c>
      <c r="F10" s="57" t="n">
        <f aca="false">MAX(SUMPRODUCT(Modules!AB2:AB202*Modules!M2:M202)/README!$B$20/README!$B$21, SUMPRODUCT(Modules!AB2:AB202*Modules!N2:N202)/README!$B$20/README!$B$22, SUMPRODUCT(Modules!AB2:AB202*Modules!O2:O202)/README!$B$20/README!$B$23)</f>
        <v>9.44166666666667</v>
      </c>
      <c r="G10" s="58" t="n">
        <f aca="false">MAX(SUMPRODUCT(Modules!AB2:AB202*Modules!S2:S202)/README!$B$20/README!$B$21, SUMPRODUCT(Modules!AB2:AB202*Modules!T2:T202)/README!$B$20/README!$B$22, SUMPRODUCT(Modules!AB2:AB202*Modules!U2:U202)/README!$B$20/README!$B$23)</f>
        <v>16.5229166666667</v>
      </c>
      <c r="H10" s="59" t="s">
        <v>849</v>
      </c>
    </row>
    <row r="11" customFormat="false" ht="15" hidden="false" customHeight="false" outlineLevel="0" collapsed="false">
      <c r="A11" s="55" t="s">
        <v>850</v>
      </c>
      <c r="B11" s="56" t="n">
        <f aca="false">SUM(Modules!AC2:AC202)</f>
        <v>132</v>
      </c>
      <c r="C11" s="33" t="n">
        <f aca="false">SUMPRODUCT(Modules!AC2:AC202*(Modules!H2:H202+Modules!I2:I202+Modules!J2:J202+Modules!K2:K202+Modules!L2:L202))</f>
        <v>1887</v>
      </c>
      <c r="D11" s="57" t="n">
        <f aca="false">SUMPRODUCT(Modules!AC2:AC202*Modules!R2:R202)</f>
        <v>950.8</v>
      </c>
      <c r="E11" s="58" t="n">
        <f aca="false">SUMPRODUCT(Modules!AC2:AC202*Modules!X2:X202)</f>
        <v>1486.1</v>
      </c>
      <c r="F11" s="57" t="n">
        <f aca="false">MAX(SUMPRODUCT(Modules!AC2:AC202*Modules!M2:M202)/README!$B$20/README!$B$21, SUMPRODUCT(Modules!AC2:AC202*Modules!N2:N202)/README!$B$20/README!$B$22, SUMPRODUCT(Modules!AC2:AC202*Modules!O2:O202)/README!$B$20/README!$B$23)</f>
        <v>5.79166666666667</v>
      </c>
      <c r="G11" s="58" t="n">
        <f aca="false">MAX(SUMPRODUCT(Modules!AC2:AC202*Modules!S2:S202)/README!$B$20/README!$B$21, SUMPRODUCT(Modules!AC2:AC202*Modules!T2:T202)/README!$B$20/README!$B$22, SUMPRODUCT(Modules!AC2:AC202*Modules!U2:U202)/README!$B$20/README!$B$23)</f>
        <v>10.1354166666667</v>
      </c>
      <c r="H11" s="59" t="s">
        <v>851</v>
      </c>
    </row>
    <row r="12" customFormat="false" ht="15" hidden="false" customHeight="false" outlineLevel="0" collapsed="false">
      <c r="A12" s="55" t="s">
        <v>852</v>
      </c>
      <c r="B12" s="56" t="n">
        <f aca="false">SUM(Modules!AD2:AD202)</f>
        <v>45</v>
      </c>
      <c r="C12" s="33" t="n">
        <f aca="false">SUMPRODUCT(Modules!AD2:AD202*(Modules!H2:H202+Modules!I2:I202+Modules!J2:J202+Modules!K2:K202+Modules!L2:L202))</f>
        <v>737</v>
      </c>
      <c r="D12" s="57" t="n">
        <f aca="false">SUMPRODUCT(Modules!AD2:AD202*Modules!R2:R202)</f>
        <v>381.25</v>
      </c>
      <c r="E12" s="58" t="n">
        <f aca="false">SUMPRODUCT(Modules!AD2:AD202*Modules!X2:X202)</f>
        <v>587.75</v>
      </c>
      <c r="F12" s="57" t="n">
        <f aca="false">MAX(SUMPRODUCT(Modules!AD2:AD202*Modules!M2:M202)/README!$B$20/README!$B$21, SUMPRODUCT(Modules!AD2:AD202*Modules!N2:N202)/README!$B$20/README!$B$22, SUMPRODUCT(Modules!AD2:AD202*Modules!O2:O202)/README!$B$20/README!$B$23)</f>
        <v>2.03333333333333</v>
      </c>
      <c r="G12" s="58" t="n">
        <f aca="false">MAX(SUMPRODUCT(Modules!AD2:AD202*Modules!S2:S202)/README!$B$20/README!$B$21, SUMPRODUCT(Modules!AD2:AD202*Modules!T2:T202)/README!$B$20/README!$B$22, SUMPRODUCT(Modules!AD2:AD202*Modules!U2:U202)/README!$B$20/README!$B$23)</f>
        <v>3.55833333333333</v>
      </c>
      <c r="H12" s="9" t="s">
        <v>853</v>
      </c>
    </row>
    <row r="14" customFormat="false" ht="12.65" hidden="false" customHeight="false" outlineLevel="0" collapsed="false">
      <c r="A14" s="44" t="s">
        <v>854</v>
      </c>
      <c r="B14" s="44"/>
      <c r="C14" s="44"/>
      <c r="D14" s="44"/>
      <c r="E14" s="44"/>
      <c r="F14" s="44"/>
      <c r="G14" s="44"/>
      <c r="H14" s="44"/>
    </row>
    <row r="15" customFormat="false" ht="12.65" hidden="false" customHeight="false" outlineLevel="0" collapsed="false">
      <c r="A15" s="44" t="s">
        <v>855</v>
      </c>
      <c r="B15" s="44"/>
      <c r="C15" s="44"/>
      <c r="D15" s="44"/>
      <c r="E15" s="44"/>
      <c r="F15" s="44"/>
      <c r="G15" s="44"/>
      <c r="H15" s="44"/>
    </row>
    <row r="18" customFormat="false" ht="17.35" hidden="false" customHeight="false" outlineLevel="0" collapsed="false">
      <c r="A18" s="3" t="s">
        <v>856</v>
      </c>
    </row>
    <row r="19" customFormat="false" ht="15" hidden="false" customHeight="false" outlineLevel="0" collapsed="false">
      <c r="A19" s="60" t="s">
        <v>857</v>
      </c>
      <c r="B19" s="61" t="s">
        <v>858</v>
      </c>
      <c r="C19" s="16" t="s">
        <v>859</v>
      </c>
      <c r="D19" s="16"/>
      <c r="E19" s="16"/>
      <c r="F19" s="16"/>
      <c r="G19" s="16"/>
      <c r="H19" s="16"/>
    </row>
    <row r="20" customFormat="false" ht="15" hidden="false" customHeight="false" outlineLevel="0" collapsed="false">
      <c r="A20" s="60" t="s">
        <v>860</v>
      </c>
      <c r="B20" s="61" t="s">
        <v>861</v>
      </c>
      <c r="C20" s="19" t="s">
        <v>862</v>
      </c>
      <c r="D20" s="19"/>
      <c r="E20" s="19"/>
      <c r="F20" s="19"/>
      <c r="G20" s="19"/>
      <c r="H20" s="19"/>
    </row>
    <row r="21" customFormat="false" ht="15" hidden="false" customHeight="false" outlineLevel="0" collapsed="false">
      <c r="A21" s="60" t="s">
        <v>863</v>
      </c>
      <c r="B21" s="62" t="s">
        <v>864</v>
      </c>
      <c r="C21" s="19" t="s">
        <v>865</v>
      </c>
      <c r="D21" s="19"/>
      <c r="E21" s="19"/>
      <c r="F21" s="19"/>
      <c r="G21" s="19"/>
      <c r="H21" s="19"/>
    </row>
    <row r="22" customFormat="false" ht="15" hidden="false" customHeight="false" outlineLevel="0" collapsed="false">
      <c r="A22" s="60" t="s">
        <v>866</v>
      </c>
      <c r="B22" s="61" t="s">
        <v>867</v>
      </c>
      <c r="C22" s="16" t="s">
        <v>868</v>
      </c>
      <c r="D22" s="16"/>
      <c r="E22" s="16"/>
      <c r="F22" s="16"/>
      <c r="G22" s="16"/>
      <c r="H22" s="16"/>
    </row>
    <row r="23" customFormat="false" ht="15" hidden="false" customHeight="false" outlineLevel="0" collapsed="false">
      <c r="A23" s="60" t="s">
        <v>869</v>
      </c>
      <c r="B23" s="62" t="s">
        <v>870</v>
      </c>
      <c r="C23" s="19" t="s">
        <v>871</v>
      </c>
      <c r="D23" s="19"/>
      <c r="E23" s="19"/>
      <c r="F23" s="19"/>
      <c r="G23" s="19"/>
      <c r="H23" s="19"/>
    </row>
    <row r="24" customFormat="false" ht="15" hidden="false" customHeight="false" outlineLevel="0" collapsed="false">
      <c r="A24" s="60" t="s">
        <v>872</v>
      </c>
      <c r="B24" s="62" t="s">
        <v>873</v>
      </c>
      <c r="C24" s="16" t="s">
        <v>874</v>
      </c>
      <c r="D24" s="16"/>
      <c r="E24" s="16"/>
      <c r="F24" s="16"/>
      <c r="G24" s="16"/>
      <c r="H24" s="16"/>
    </row>
  </sheetData>
  <mergeCells count="12">
    <mergeCell ref="A1:H1"/>
    <mergeCell ref="B4:H4"/>
    <mergeCell ref="B5:H5"/>
    <mergeCell ref="B6:H6"/>
    <mergeCell ref="A14:H14"/>
    <mergeCell ref="A15:H15"/>
    <mergeCell ref="C19:H19"/>
    <mergeCell ref="C20:H20"/>
    <mergeCell ref="C21:H21"/>
    <mergeCell ref="C22:H22"/>
    <mergeCell ref="C23:H23"/>
    <mergeCell ref="C24:H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2"/>
    <col collapsed="false" customWidth="true" hidden="false" outlineLevel="0" max="3" min="3" style="0" width="32"/>
    <col collapsed="false" customWidth="true" hidden="false" outlineLevel="0" max="4" min="4" style="0" width="26"/>
    <col collapsed="false" customWidth="true" hidden="false" outlineLevel="0" max="5" min="5" style="0" width="11"/>
    <col collapsed="false" customWidth="true" hidden="false" outlineLevel="0" max="6" min="6" style="0" width="13"/>
    <col collapsed="false" customWidth="true" hidden="false" outlineLevel="0" max="7" min="7" style="0" width="32"/>
  </cols>
  <sheetData>
    <row r="1" customFormat="false" ht="24" hidden="false" customHeight="true" outlineLevel="0" collapsed="false">
      <c r="A1" s="1" t="s">
        <v>875</v>
      </c>
      <c r="B1" s="1"/>
      <c r="C1" s="1"/>
      <c r="D1" s="1"/>
      <c r="E1" s="1"/>
      <c r="F1" s="1"/>
      <c r="G1" s="1"/>
    </row>
    <row r="2" customFormat="false" ht="12.65" hidden="false" customHeight="false" outlineLevel="0" collapsed="false">
      <c r="A2" s="44" t="s">
        <v>876</v>
      </c>
      <c r="B2" s="44"/>
      <c r="C2" s="44"/>
      <c r="D2" s="44"/>
      <c r="E2" s="44"/>
      <c r="F2" s="44"/>
      <c r="G2" s="44"/>
    </row>
    <row r="4" customFormat="false" ht="15" hidden="false" customHeight="false" outlineLevel="0" collapsed="false">
      <c r="A4" s="12" t="s">
        <v>877</v>
      </c>
      <c r="B4" s="12" t="s">
        <v>878</v>
      </c>
      <c r="C4" s="12" t="s">
        <v>879</v>
      </c>
      <c r="D4" s="12" t="s">
        <v>880</v>
      </c>
      <c r="E4" s="12" t="s">
        <v>881</v>
      </c>
      <c r="F4" s="12" t="s">
        <v>882</v>
      </c>
      <c r="G4" s="12" t="s">
        <v>883</v>
      </c>
    </row>
    <row r="5" customFormat="false" ht="23.85" hidden="false" customHeight="false" outlineLevel="0" collapsed="false">
      <c r="A5" s="63" t="s">
        <v>884</v>
      </c>
      <c r="B5" s="64" t="s">
        <v>885</v>
      </c>
      <c r="C5" s="65" t="s">
        <v>886</v>
      </c>
      <c r="D5" s="66" t="s">
        <v>887</v>
      </c>
      <c r="E5" s="67" t="s">
        <v>888</v>
      </c>
      <c r="F5" s="68" t="s">
        <v>889</v>
      </c>
      <c r="G5" s="69" t="s">
        <v>890</v>
      </c>
    </row>
    <row r="6" customFormat="false" ht="23.85" hidden="false" customHeight="false" outlineLevel="0" collapsed="false">
      <c r="A6" s="63" t="s">
        <v>891</v>
      </c>
      <c r="B6" s="64" t="s">
        <v>892</v>
      </c>
      <c r="C6" s="65" t="s">
        <v>893</v>
      </c>
      <c r="D6" s="66" t="s">
        <v>894</v>
      </c>
      <c r="E6" s="67" t="s">
        <v>895</v>
      </c>
      <c r="F6" s="68" t="s">
        <v>896</v>
      </c>
      <c r="G6" s="69" t="s">
        <v>897</v>
      </c>
    </row>
    <row r="7" customFormat="false" ht="23.85" hidden="false" customHeight="false" outlineLevel="0" collapsed="false">
      <c r="A7" s="63" t="s">
        <v>898</v>
      </c>
      <c r="B7" s="64" t="s">
        <v>899</v>
      </c>
      <c r="C7" s="65" t="s">
        <v>900</v>
      </c>
      <c r="D7" s="66" t="s">
        <v>901</v>
      </c>
      <c r="E7" s="67" t="s">
        <v>902</v>
      </c>
      <c r="F7" s="68" t="s">
        <v>903</v>
      </c>
      <c r="G7" s="66" t="s">
        <v>904</v>
      </c>
    </row>
    <row r="8" customFormat="false" ht="23.85" hidden="false" customHeight="false" outlineLevel="0" collapsed="false">
      <c r="A8" s="70" t="s">
        <v>905</v>
      </c>
      <c r="B8" s="64" t="s">
        <v>906</v>
      </c>
      <c r="C8" s="65" t="s">
        <v>907</v>
      </c>
      <c r="D8" s="66" t="s">
        <v>908</v>
      </c>
      <c r="E8" s="67" t="s">
        <v>909</v>
      </c>
      <c r="F8" s="68" t="s">
        <v>910</v>
      </c>
      <c r="G8" s="69" t="s">
        <v>911</v>
      </c>
    </row>
    <row r="9" customFormat="false" ht="23.85" hidden="false" customHeight="false" outlineLevel="0" collapsed="false">
      <c r="A9" s="63" t="s">
        <v>912</v>
      </c>
      <c r="B9" s="64" t="s">
        <v>913</v>
      </c>
      <c r="C9" s="71" t="s">
        <v>914</v>
      </c>
      <c r="D9" s="66" t="s">
        <v>915</v>
      </c>
      <c r="E9" s="67" t="s">
        <v>916</v>
      </c>
      <c r="F9" s="68" t="s">
        <v>889</v>
      </c>
      <c r="G9" s="66" t="s">
        <v>917</v>
      </c>
    </row>
    <row r="10" customFormat="false" ht="23.85" hidden="false" customHeight="false" outlineLevel="0" collapsed="false">
      <c r="A10" s="63" t="s">
        <v>918</v>
      </c>
      <c r="B10" s="64" t="s">
        <v>899</v>
      </c>
      <c r="C10" s="71" t="s">
        <v>919</v>
      </c>
      <c r="D10" s="66" t="s">
        <v>920</v>
      </c>
      <c r="E10" s="67" t="s">
        <v>888</v>
      </c>
      <c r="F10" s="68" t="s">
        <v>921</v>
      </c>
      <c r="G10" s="69" t="s">
        <v>922</v>
      </c>
    </row>
    <row r="11" customFormat="false" ht="23.85" hidden="false" customHeight="false" outlineLevel="0" collapsed="false">
      <c r="A11" s="70" t="s">
        <v>923</v>
      </c>
      <c r="B11" s="64" t="s">
        <v>924</v>
      </c>
      <c r="C11" s="65" t="s">
        <v>925</v>
      </c>
      <c r="D11" s="66" t="s">
        <v>926</v>
      </c>
      <c r="E11" s="67" t="s">
        <v>895</v>
      </c>
      <c r="F11" s="68" t="s">
        <v>889</v>
      </c>
      <c r="G11" s="66" t="s">
        <v>927</v>
      </c>
    </row>
    <row r="12" customFormat="false" ht="23.85" hidden="false" customHeight="false" outlineLevel="0" collapsed="false">
      <c r="A12" s="70" t="s">
        <v>928</v>
      </c>
      <c r="B12" s="64" t="s">
        <v>929</v>
      </c>
      <c r="C12" s="65" t="s">
        <v>930</v>
      </c>
      <c r="D12" s="66" t="s">
        <v>931</v>
      </c>
      <c r="E12" s="67" t="s">
        <v>902</v>
      </c>
      <c r="F12" s="68" t="s">
        <v>932</v>
      </c>
      <c r="G12" s="69" t="s">
        <v>933</v>
      </c>
    </row>
    <row r="13" customFormat="false" ht="23.85" hidden="false" customHeight="false" outlineLevel="0" collapsed="false">
      <c r="A13" s="70" t="s">
        <v>934</v>
      </c>
      <c r="B13" s="64" t="s">
        <v>935</v>
      </c>
      <c r="C13" s="65" t="s">
        <v>936</v>
      </c>
      <c r="D13" s="66" t="s">
        <v>937</v>
      </c>
      <c r="E13" s="67" t="s">
        <v>909</v>
      </c>
      <c r="F13" s="68" t="s">
        <v>938</v>
      </c>
      <c r="G13" s="69"/>
    </row>
    <row r="14" customFormat="false" ht="23.85" hidden="false" customHeight="false" outlineLevel="0" collapsed="false">
      <c r="A14" s="70" t="s">
        <v>939</v>
      </c>
      <c r="B14" s="64" t="s">
        <v>940</v>
      </c>
      <c r="C14" s="71" t="s">
        <v>941</v>
      </c>
      <c r="D14" s="66" t="s">
        <v>942</v>
      </c>
      <c r="E14" s="67" t="s">
        <v>909</v>
      </c>
      <c r="F14" s="68" t="s">
        <v>910</v>
      </c>
      <c r="G14" s="69" t="s">
        <v>943</v>
      </c>
    </row>
    <row r="15" customFormat="false" ht="23.85" hidden="false" customHeight="false" outlineLevel="0" collapsed="false">
      <c r="A15" s="63" t="s">
        <v>944</v>
      </c>
      <c r="B15" s="64" t="s">
        <v>945</v>
      </c>
      <c r="C15" s="71" t="s">
        <v>946</v>
      </c>
      <c r="D15" s="66" t="s">
        <v>947</v>
      </c>
      <c r="E15" s="67" t="s">
        <v>888</v>
      </c>
      <c r="F15" s="68" t="s">
        <v>948</v>
      </c>
      <c r="G15" s="66" t="s">
        <v>949</v>
      </c>
    </row>
    <row r="16" customFormat="false" ht="23.85" hidden="false" customHeight="false" outlineLevel="0" collapsed="false">
      <c r="A16" s="70" t="s">
        <v>950</v>
      </c>
      <c r="B16" s="64" t="s">
        <v>951</v>
      </c>
      <c r="C16" s="71" t="s">
        <v>952</v>
      </c>
      <c r="D16" s="66" t="s">
        <v>953</v>
      </c>
      <c r="E16" s="67" t="s">
        <v>909</v>
      </c>
      <c r="F16" s="68" t="s">
        <v>954</v>
      </c>
      <c r="G16" s="69"/>
    </row>
    <row r="17" customFormat="false" ht="23.85" hidden="false" customHeight="false" outlineLevel="0" collapsed="false">
      <c r="A17" s="63" t="s">
        <v>955</v>
      </c>
      <c r="B17" s="64" t="s">
        <v>956</v>
      </c>
      <c r="C17" s="71" t="s">
        <v>957</v>
      </c>
      <c r="D17" s="66" t="s">
        <v>958</v>
      </c>
      <c r="E17" s="67" t="s">
        <v>916</v>
      </c>
      <c r="F17" s="68" t="s">
        <v>959</v>
      </c>
      <c r="G17" s="69" t="s">
        <v>960</v>
      </c>
    </row>
    <row r="18" customFormat="false" ht="15" hidden="false" customHeight="false" outlineLevel="0" collapsed="false">
      <c r="A18" s="70" t="s">
        <v>961</v>
      </c>
      <c r="B18" s="64" t="s">
        <v>962</v>
      </c>
      <c r="C18" s="71" t="s">
        <v>963</v>
      </c>
      <c r="D18" s="66" t="s">
        <v>964</v>
      </c>
      <c r="E18" s="67" t="s">
        <v>888</v>
      </c>
      <c r="F18" s="68" t="s">
        <v>965</v>
      </c>
      <c r="G18" s="69" t="s">
        <v>966</v>
      </c>
    </row>
    <row r="21" customFormat="false" ht="15" hidden="false" customHeight="false" outlineLevel="0" collapsed="false">
      <c r="A21" s="72" t="s">
        <v>967</v>
      </c>
    </row>
    <row r="22" customFormat="false" ht="12.65" hidden="false" customHeight="false" outlineLevel="0" collapsed="false">
      <c r="A22" s="22" t="s">
        <v>968</v>
      </c>
      <c r="B22" s="22"/>
      <c r="C22" s="22"/>
      <c r="D22" s="22"/>
      <c r="E22" s="22"/>
      <c r="F22" s="22"/>
      <c r="G22" s="22"/>
    </row>
    <row r="23" customFormat="false" ht="12.65" hidden="false" customHeight="false" outlineLevel="0" collapsed="false">
      <c r="A23" s="22" t="s">
        <v>969</v>
      </c>
      <c r="B23" s="22"/>
      <c r="C23" s="22"/>
      <c r="D23" s="22"/>
      <c r="E23" s="22"/>
      <c r="F23" s="22"/>
      <c r="G23" s="22"/>
    </row>
    <row r="24" customFormat="false" ht="12.65" hidden="false" customHeight="false" outlineLevel="0" collapsed="false">
      <c r="A24" s="22" t="s">
        <v>970</v>
      </c>
      <c r="B24" s="22"/>
      <c r="C24" s="22"/>
      <c r="D24" s="22"/>
      <c r="E24" s="22"/>
      <c r="F24" s="22"/>
      <c r="G24" s="22"/>
    </row>
    <row r="25" customFormat="false" ht="12.65" hidden="false" customHeight="false" outlineLevel="0" collapsed="false">
      <c r="A25" s="22" t="s">
        <v>971</v>
      </c>
      <c r="B25" s="22"/>
      <c r="C25" s="22"/>
      <c r="D25" s="22"/>
      <c r="E25" s="22"/>
      <c r="F25" s="22"/>
      <c r="G25" s="22"/>
    </row>
    <row r="26" customFormat="false" ht="12.65" hidden="false" customHeight="false" outlineLevel="0" collapsed="false">
      <c r="A26" s="22" t="s">
        <v>972</v>
      </c>
      <c r="B26" s="22"/>
      <c r="C26" s="22"/>
      <c r="D26" s="22"/>
      <c r="E26" s="22"/>
      <c r="F26" s="22"/>
      <c r="G26" s="22"/>
    </row>
  </sheetData>
  <mergeCells count="7">
    <mergeCell ref="A1:G1"/>
    <mergeCell ref="A2:G2"/>
    <mergeCell ref="A22:G22"/>
    <mergeCell ref="A23:G23"/>
    <mergeCell ref="A24:G24"/>
    <mergeCell ref="A25:G25"/>
    <mergeCell ref="A26:G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2026-05-12T03:39:05Z</dcterms:created>
  <dc:creator>openpyxl</dc:creator>
  <dc:description/>
  <dc:language>en-US</dc:language>
  <cp:lastModifiedBy/>
  <dcterms:modified xsi:type="dcterms:W3CDTF">2026-05-12T03:39:05Z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